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904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<sst xmlns="http://schemas.openxmlformats.org/spreadsheetml/2006/main" count="83" uniqueCount="68">
  <si>
    <t>familie</t>
  </si>
  <si>
    <t>voksne</t>
  </si>
  <si>
    <t xml:space="preserve"> </t>
  </si>
  <si>
    <t>Familie</t>
  </si>
  <si>
    <t>Kr</t>
  </si>
  <si>
    <t>Frironing, examinator</t>
  </si>
  <si>
    <t>Kontingenter</t>
  </si>
  <si>
    <t>Instruktører i alt</t>
  </si>
  <si>
    <t>udstyr</t>
  </si>
  <si>
    <t>Diverse</t>
  </si>
  <si>
    <t>Tilbud juli 2009</t>
  </si>
  <si>
    <t>Udgifter i alt</t>
  </si>
  <si>
    <t>Instruktører</t>
  </si>
  <si>
    <t>timer</t>
  </si>
  <si>
    <t>kr/time</t>
  </si>
  <si>
    <t>i alt</t>
  </si>
  <si>
    <t>Antal 2009</t>
  </si>
  <si>
    <t>Forsikring</t>
  </si>
  <si>
    <t>Indtægter</t>
  </si>
  <si>
    <t>Udgifter</t>
  </si>
  <si>
    <t>Udstyr i alt</t>
  </si>
  <si>
    <t>Kursus</t>
  </si>
  <si>
    <t>Over/Underskud</t>
  </si>
  <si>
    <t>Fondsmidler</t>
  </si>
  <si>
    <t>Alle</t>
  </si>
  <si>
    <t>Budget 2009</t>
  </si>
  <si>
    <t>Hotel</t>
  </si>
  <si>
    <t>Egne instruktører</t>
  </si>
  <si>
    <t>reparation</t>
  </si>
  <si>
    <t>Tilskud  juniorer</t>
  </si>
  <si>
    <t>Forventet</t>
  </si>
  <si>
    <t>aktuel</t>
  </si>
  <si>
    <t>holdkontingent i alt</t>
  </si>
  <si>
    <t>I alt</t>
  </si>
  <si>
    <t>forventet</t>
  </si>
  <si>
    <t>Kajak-stald 1.6.2009</t>
  </si>
  <si>
    <t>Jubilæumsfond, provenu</t>
  </si>
  <si>
    <t>Salg af 1/4 aktiebeholdning</t>
  </si>
  <si>
    <t>Droppet</t>
  </si>
  <si>
    <t>Køb</t>
  </si>
  <si>
    <t>Antal 2010</t>
  </si>
  <si>
    <t>Timer</t>
  </si>
  <si>
    <t>Satser ud over hovedforeningskontingent, sæson 2009/2010</t>
  </si>
  <si>
    <t>2009</t>
  </si>
  <si>
    <t>Budget 2010 V2</t>
  </si>
  <si>
    <t>Tilskud juniormedlemmer</t>
  </si>
  <si>
    <t>jun</t>
  </si>
  <si>
    <t>sen</t>
  </si>
  <si>
    <t>0-14</t>
  </si>
  <si>
    <t>medlemmer</t>
  </si>
  <si>
    <t>15-17</t>
  </si>
  <si>
    <t>2010, klubkajak</t>
  </si>
  <si>
    <t>2010, egen kajak</t>
  </si>
  <si>
    <t>Hoved-forening</t>
  </si>
  <si>
    <t>18-24</t>
  </si>
  <si>
    <t>Ho-tel</t>
  </si>
  <si>
    <t>0-18</t>
  </si>
  <si>
    <t>&gt; 18</t>
  </si>
  <si>
    <t>Ungdomsklub</t>
  </si>
  <si>
    <t>???</t>
  </si>
  <si>
    <t>Aktuelt</t>
  </si>
  <si>
    <t>Sikring af hotel</t>
  </si>
  <si>
    <t>Hovedforening, kontingent</t>
  </si>
  <si>
    <t xml:space="preserve"> - , kursusgebyrer</t>
  </si>
  <si>
    <t>Voks</t>
  </si>
  <si>
    <t>?17000</t>
  </si>
  <si>
    <t>tidl. 22.000</t>
  </si>
  <si>
    <t>endnu ikke solgt 23.11.2009</t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</si>
</sst>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50"/>
      <name val="Arial"/>
      <family val="2"/>
    </font>
    <font>
      <sz val="10"/>
      <color indexed="50"/>
      <name val="Arial"/>
      <family val="2"/>
    </font>
    <font>
      <b/>
      <u val="single"/>
      <sz val="10"/>
      <color indexed="5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u val="single"/>
      <sz val="11"/>
      <color indexed="48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50"/>
      <name val="Arial"/>
      <family val="2"/>
    </font>
    <font>
      <sz val="8"/>
      <color indexed="50"/>
      <name val="Arial"/>
      <family val="2"/>
    </font>
    <font>
      <sz val="8"/>
      <color indexed="48"/>
      <name val="Arial"/>
      <family val="2"/>
    </font>
    <font>
      <b/>
      <u val="single"/>
      <sz val="8"/>
      <color indexed="50"/>
      <name val="Arial"/>
      <family val="2"/>
    </font>
    <font>
      <sz val="10"/>
      <color indexed="14"/>
      <name val="Arial"/>
      <family val="2"/>
    </font>
    <font>
      <i/>
      <sz val="10"/>
      <color indexed="14"/>
      <name val="Arial"/>
      <family val="2"/>
    </font>
    <font>
      <i/>
      <sz val="8"/>
      <color indexed="14"/>
      <name val="Arial"/>
      <family val="2"/>
    </font>
    <font>
      <b/>
      <sz val="4"/>
      <name val="Arial"/>
      <family val="2"/>
    </font>
    <font>
      <sz val="4"/>
      <name val="Arial"/>
      <family val="2"/>
    </font>
    <font>
      <sz val="4"/>
      <color indexed="14"/>
      <name val="Arial"/>
      <family val="2"/>
    </font>
    <font>
      <i/>
      <sz val="4"/>
      <color indexed="14"/>
      <name val="Arial"/>
      <family val="2"/>
    </font>
    <font>
      <i/>
      <sz val="10"/>
      <color indexed="50"/>
      <name val="Arial"/>
      <family val="2"/>
    </font>
    <font>
      <i/>
      <sz val="8"/>
      <color indexed="50"/>
      <name val="Arial"/>
      <family val="2"/>
    </font>
    <font>
      <b/>
      <sz val="8"/>
      <name val="Arial"/>
      <family val="2"/>
    </font>
    <font>
      <b/>
      <sz val="10"/>
      <color indexed="14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i/>
      <sz val="4"/>
      <name val="Arial"/>
      <family val="0"/>
    </font>
    <font>
      <b/>
      <u val="single"/>
      <sz val="11"/>
      <name val="Arial"/>
      <family val="0"/>
    </font>
    <font>
      <u val="single"/>
      <sz val="10"/>
      <name val="Arial"/>
      <family val="0"/>
    </font>
    <font>
      <b/>
      <u val="single"/>
      <sz val="11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3" fontId="5" fillId="0" borderId="0" xfId="0" applyNumberFormat="1" applyFont="1" applyAlignment="1">
      <alignment/>
    </xf>
    <xf numFmtId="3" fontId="0" fillId="0" borderId="1" xfId="0" applyNumberFormat="1" applyBorder="1" applyAlignment="1">
      <alignment wrapText="1"/>
    </xf>
    <xf numFmtId="3" fontId="1" fillId="0" borderId="0" xfId="0" applyNumberFormat="1" applyFont="1" applyAlignment="1">
      <alignment wrapText="1"/>
    </xf>
    <xf numFmtId="3" fontId="0" fillId="0" borderId="3" xfId="0" applyNumberFormat="1" applyBorder="1" applyAlignment="1">
      <alignment wrapText="1"/>
    </xf>
    <xf numFmtId="3" fontId="0" fillId="0" borderId="2" xfId="0" applyNumberFormat="1" applyBorder="1" applyAlignment="1">
      <alignment wrapText="1"/>
    </xf>
    <xf numFmtId="3" fontId="1" fillId="0" borderId="1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6" fillId="0" borderId="0" xfId="0" applyNumberFormat="1" applyFont="1" applyAlignment="1">
      <alignment wrapText="1"/>
    </xf>
    <xf numFmtId="3" fontId="6" fillId="0" borderId="0" xfId="0" applyNumberFormat="1" applyFont="1" applyAlignment="1">
      <alignment/>
    </xf>
    <xf numFmtId="3" fontId="1" fillId="0" borderId="1" xfId="0" applyNumberFormat="1" applyFont="1" applyBorder="1" applyAlignment="1">
      <alignment wrapText="1"/>
    </xf>
    <xf numFmtId="3" fontId="2" fillId="0" borderId="0" xfId="0" applyNumberFormat="1" applyFont="1" applyAlignment="1">
      <alignment horizontal="right" wrapText="1"/>
    </xf>
    <xf numFmtId="3" fontId="0" fillId="0" borderId="6" xfId="0" applyNumberFormat="1" applyBorder="1" applyAlignment="1">
      <alignment/>
    </xf>
    <xf numFmtId="3" fontId="1" fillId="0" borderId="7" xfId="0" applyNumberFormat="1" applyFont="1" applyBorder="1" applyAlignment="1">
      <alignment wrapText="1"/>
    </xf>
    <xf numFmtId="3" fontId="5" fillId="0" borderId="0" xfId="0" applyNumberFormat="1" applyFont="1" applyAlignment="1">
      <alignment wrapText="1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8" fillId="0" borderId="7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 horizontal="right" wrapText="1"/>
    </xf>
    <xf numFmtId="3" fontId="0" fillId="0" borderId="1" xfId="0" applyNumberFormat="1" applyFont="1" applyBorder="1" applyAlignment="1">
      <alignment wrapText="1"/>
    </xf>
    <xf numFmtId="3" fontId="10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 wrapText="1"/>
    </xf>
    <xf numFmtId="3" fontId="10" fillId="0" borderId="0" xfId="0" applyNumberFormat="1" applyFont="1" applyAlignment="1">
      <alignment/>
    </xf>
    <xf numFmtId="3" fontId="11" fillId="0" borderId="2" xfId="0" applyNumberFormat="1" applyFont="1" applyBorder="1" applyAlignment="1">
      <alignment wrapText="1"/>
    </xf>
    <xf numFmtId="3" fontId="11" fillId="0" borderId="5" xfId="0" applyNumberFormat="1" applyFont="1" applyBorder="1" applyAlignment="1">
      <alignment/>
    </xf>
    <xf numFmtId="3" fontId="11" fillId="0" borderId="1" xfId="0" applyNumberFormat="1" applyFont="1" applyBorder="1" applyAlignment="1">
      <alignment wrapText="1"/>
    </xf>
    <xf numFmtId="3" fontId="11" fillId="0" borderId="0" xfId="0" applyNumberFormat="1" applyFont="1" applyAlignment="1">
      <alignment/>
    </xf>
    <xf numFmtId="3" fontId="7" fillId="0" borderId="7" xfId="0" applyNumberFormat="1" applyFont="1" applyBorder="1" applyAlignment="1">
      <alignment wrapText="1"/>
    </xf>
    <xf numFmtId="3" fontId="5" fillId="0" borderId="0" xfId="0" applyNumberFormat="1" applyFont="1" applyAlignment="1">
      <alignment horizontal="right" wrapText="1"/>
    </xf>
    <xf numFmtId="3" fontId="9" fillId="0" borderId="0" xfId="0" applyNumberFormat="1" applyFont="1" applyAlignment="1">
      <alignment/>
    </xf>
    <xf numFmtId="3" fontId="0" fillId="0" borderId="0" xfId="0" applyNumberFormat="1" applyBorder="1" applyAlignment="1">
      <alignment wrapText="1"/>
    </xf>
    <xf numFmtId="3" fontId="0" fillId="0" borderId="1" xfId="0" applyNumberFormat="1" applyFont="1" applyBorder="1" applyAlignment="1">
      <alignment horizontal="left" wrapText="1"/>
    </xf>
    <xf numFmtId="3" fontId="11" fillId="0" borderId="1" xfId="0" applyNumberFormat="1" applyFont="1" applyBorder="1" applyAlignment="1">
      <alignment horizontal="left" wrapText="1"/>
    </xf>
    <xf numFmtId="0" fontId="12" fillId="0" borderId="8" xfId="0" applyNumberFormat="1" applyFont="1" applyBorder="1" applyAlignment="1">
      <alignment horizontal="left" wrapText="1"/>
    </xf>
    <xf numFmtId="3" fontId="13" fillId="0" borderId="4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5" fillId="0" borderId="1" xfId="0" applyNumberFormat="1" applyFont="1" applyBorder="1" applyAlignment="1">
      <alignment horizontal="left" wrapText="1"/>
    </xf>
    <xf numFmtId="3" fontId="8" fillId="2" borderId="1" xfId="0" applyNumberFormat="1" applyFont="1" applyFill="1" applyBorder="1" applyAlignment="1">
      <alignment/>
    </xf>
    <xf numFmtId="0" fontId="1" fillId="0" borderId="0" xfId="0" applyNumberFormat="1" applyFont="1" applyAlignment="1">
      <alignment wrapText="1"/>
    </xf>
    <xf numFmtId="0" fontId="0" fillId="0" borderId="0" xfId="0" applyNumberFormat="1" applyAlignment="1">
      <alignment horizontal="left" wrapText="1"/>
    </xf>
    <xf numFmtId="3" fontId="0" fillId="0" borderId="0" xfId="0" applyNumberFormat="1" applyAlignment="1">
      <alignment horizontal="left" wrapText="1"/>
    </xf>
    <xf numFmtId="3" fontId="0" fillId="0" borderId="0" xfId="0" applyNumberFormat="1" applyAlignment="1">
      <alignment horizontal="left"/>
    </xf>
    <xf numFmtId="3" fontId="1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left"/>
    </xf>
    <xf numFmtId="3" fontId="11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0" fontId="7" fillId="0" borderId="0" xfId="0" applyNumberFormat="1" applyFont="1" applyBorder="1" applyAlignment="1">
      <alignment wrapText="1"/>
    </xf>
    <xf numFmtId="3" fontId="13" fillId="0" borderId="1" xfId="0" applyNumberFormat="1" applyFont="1" applyBorder="1" applyAlignment="1">
      <alignment/>
    </xf>
    <xf numFmtId="3" fontId="1" fillId="2" borderId="1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0" fillId="2" borderId="1" xfId="0" applyNumberFormat="1" applyFont="1" applyFill="1" applyBorder="1" applyAlignment="1">
      <alignment/>
    </xf>
    <xf numFmtId="3" fontId="0" fillId="0" borderId="9" xfId="0" applyNumberFormat="1" applyBorder="1" applyAlignment="1">
      <alignment wrapText="1"/>
    </xf>
    <xf numFmtId="3" fontId="0" fillId="0" borderId="10" xfId="0" applyNumberFormat="1" applyBorder="1" applyAlignment="1">
      <alignment/>
    </xf>
    <xf numFmtId="0" fontId="12" fillId="0" borderId="6" xfId="0" applyNumberFormat="1" applyFont="1" applyBorder="1" applyAlignment="1">
      <alignment horizontal="left" wrapText="1"/>
    </xf>
    <xf numFmtId="0" fontId="12" fillId="0" borderId="1" xfId="0" applyNumberFormat="1" applyFont="1" applyBorder="1" applyAlignment="1">
      <alignment horizontal="left" wrapText="1"/>
    </xf>
    <xf numFmtId="3" fontId="0" fillId="0" borderId="5" xfId="0" applyNumberFormat="1" applyBorder="1" applyAlignment="1">
      <alignment/>
    </xf>
    <xf numFmtId="3" fontId="1" fillId="0" borderId="5" xfId="0" applyNumberFormat="1" applyFont="1" applyBorder="1" applyAlignment="1">
      <alignment/>
    </xf>
    <xf numFmtId="3" fontId="0" fillId="2" borderId="5" xfId="0" applyNumberFormat="1" applyFill="1" applyBorder="1" applyAlignment="1">
      <alignment/>
    </xf>
    <xf numFmtId="3" fontId="0" fillId="0" borderId="1" xfId="0" applyNumberFormat="1" applyBorder="1" applyAlignment="1">
      <alignment/>
    </xf>
    <xf numFmtId="3" fontId="1" fillId="0" borderId="2" xfId="0" applyNumberFormat="1" applyFont="1" applyBorder="1" applyAlignment="1" quotePrefix="1">
      <alignment wrapText="1"/>
    </xf>
    <xf numFmtId="3" fontId="0" fillId="0" borderId="0" xfId="0" applyNumberFormat="1" applyFill="1" applyAlignment="1">
      <alignment wrapText="1"/>
    </xf>
    <xf numFmtId="3" fontId="0" fillId="0" borderId="0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0" fillId="2" borderId="1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3" fontId="17" fillId="0" borderId="0" xfId="0" applyNumberFormat="1" applyFont="1" applyBorder="1" applyAlignment="1">
      <alignment wrapText="1"/>
    </xf>
    <xf numFmtId="3" fontId="18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" fontId="17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1" fillId="0" borderId="1" xfId="0" applyNumberFormat="1" applyFont="1" applyBorder="1" applyAlignment="1">
      <alignment horizontal="left" wrapText="1"/>
    </xf>
    <xf numFmtId="3" fontId="0" fillId="0" borderId="1" xfId="0" applyNumberFormat="1" applyFont="1" applyBorder="1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4" xfId="0" applyNumberFormat="1" applyFill="1" applyBorder="1" applyAlignment="1">
      <alignment/>
    </xf>
    <xf numFmtId="3" fontId="0" fillId="2" borderId="6" xfId="0" applyNumberFormat="1" applyFill="1" applyBorder="1" applyAlignment="1">
      <alignment/>
    </xf>
    <xf numFmtId="3" fontId="16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12" fillId="0" borderId="1" xfId="0" applyNumberFormat="1" applyFont="1" applyBorder="1" applyAlignment="1">
      <alignment wrapText="1"/>
    </xf>
    <xf numFmtId="0" fontId="12" fillId="0" borderId="0" xfId="0" applyNumberFormat="1" applyFont="1" applyAlignment="1">
      <alignment wrapText="1"/>
    </xf>
    <xf numFmtId="3" fontId="16" fillId="2" borderId="1" xfId="0" applyNumberFormat="1" applyFont="1" applyFill="1" applyBorder="1" applyAlignment="1">
      <alignment/>
    </xf>
    <xf numFmtId="3" fontId="21" fillId="0" borderId="1" xfId="0" applyNumberFormat="1" applyFont="1" applyBorder="1" applyAlignment="1">
      <alignment/>
    </xf>
    <xf numFmtId="3" fontId="21" fillId="0" borderId="1" xfId="0" applyNumberFormat="1" applyFont="1" applyBorder="1" applyAlignment="1">
      <alignment/>
    </xf>
    <xf numFmtId="3" fontId="22" fillId="0" borderId="0" xfId="0" applyNumberFormat="1" applyFont="1" applyBorder="1" applyAlignment="1">
      <alignment wrapText="1"/>
    </xf>
    <xf numFmtId="3" fontId="22" fillId="0" borderId="0" xfId="0" applyNumberFormat="1" applyFont="1" applyFill="1" applyBorder="1" applyAlignment="1">
      <alignment/>
    </xf>
    <xf numFmtId="3" fontId="22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3" fontId="22" fillId="0" borderId="0" xfId="0" applyNumberFormat="1" applyFont="1" applyBorder="1" applyAlignment="1">
      <alignment/>
    </xf>
    <xf numFmtId="3" fontId="22" fillId="0" borderId="0" xfId="0" applyNumberFormat="1" applyFont="1" applyAlignment="1">
      <alignment horizontal="left"/>
    </xf>
    <xf numFmtId="3" fontId="25" fillId="0" borderId="0" xfId="0" applyNumberFormat="1" applyFont="1" applyAlignment="1">
      <alignment/>
    </xf>
    <xf numFmtId="3" fontId="24" fillId="3" borderId="2" xfId="0" applyNumberFormat="1" applyFont="1" applyFill="1" applyBorder="1" applyAlignment="1" quotePrefix="1">
      <alignment wrapText="1"/>
    </xf>
    <xf numFmtId="3" fontId="25" fillId="3" borderId="5" xfId="0" applyNumberFormat="1" applyFont="1" applyFill="1" applyBorder="1" applyAlignment="1">
      <alignment/>
    </xf>
    <xf numFmtId="3" fontId="25" fillId="3" borderId="1" xfId="0" applyNumberFormat="1" applyFont="1" applyFill="1" applyBorder="1" applyAlignment="1">
      <alignment/>
    </xf>
    <xf numFmtId="3" fontId="25" fillId="3" borderId="1" xfId="0" applyNumberFormat="1" applyFont="1" applyFill="1" applyBorder="1" applyAlignment="1">
      <alignment wrapText="1"/>
    </xf>
    <xf numFmtId="3" fontId="26" fillId="3" borderId="1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3" fontId="27" fillId="3" borderId="0" xfId="0" applyNumberFormat="1" applyFont="1" applyFill="1" applyBorder="1" applyAlignment="1">
      <alignment wrapText="1"/>
    </xf>
    <xf numFmtId="3" fontId="27" fillId="3" borderId="0" xfId="0" applyNumberFormat="1" applyFont="1" applyFill="1" applyBorder="1" applyAlignment="1">
      <alignment/>
    </xf>
    <xf numFmtId="3" fontId="27" fillId="3" borderId="0" xfId="0" applyNumberFormat="1" applyFont="1" applyFill="1" applyAlignment="1">
      <alignment/>
    </xf>
    <xf numFmtId="3" fontId="27" fillId="3" borderId="0" xfId="0" applyNumberFormat="1" applyFont="1" applyFill="1" applyAlignment="1">
      <alignment horizontal="left"/>
    </xf>
    <xf numFmtId="3" fontId="21" fillId="0" borderId="0" xfId="0" applyNumberFormat="1" applyFont="1" applyBorder="1" applyAlignment="1">
      <alignment/>
    </xf>
    <xf numFmtId="3" fontId="1" fillId="0" borderId="1" xfId="0" applyNumberFormat="1" applyFont="1" applyBorder="1" applyAlignment="1">
      <alignment wrapText="1"/>
    </xf>
    <xf numFmtId="3" fontId="2" fillId="0" borderId="9" xfId="0" applyNumberFormat="1" applyFont="1" applyBorder="1" applyAlignment="1">
      <alignment horizontal="right" wrapText="1"/>
    </xf>
    <xf numFmtId="3" fontId="29" fillId="0" borderId="0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3" fontId="30" fillId="0" borderId="5" xfId="0" applyNumberFormat="1" applyFon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3" fontId="26" fillId="3" borderId="4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2" xfId="0" applyNumberFormat="1" applyFont="1" applyBorder="1" applyAlignment="1">
      <alignment/>
    </xf>
    <xf numFmtId="3" fontId="1" fillId="0" borderId="8" xfId="0" applyNumberFormat="1" applyFont="1" applyBorder="1" applyAlignment="1">
      <alignment wrapText="1"/>
    </xf>
    <xf numFmtId="3" fontId="16" fillId="0" borderId="0" xfId="0" applyNumberFormat="1" applyFont="1" applyAlignment="1">
      <alignment wrapText="1"/>
    </xf>
    <xf numFmtId="3" fontId="32" fillId="0" borderId="0" xfId="0" applyNumberFormat="1" applyFont="1" applyAlignment="1">
      <alignment/>
    </xf>
    <xf numFmtId="3" fontId="33" fillId="0" borderId="0" xfId="0" applyNumberFormat="1" applyFont="1" applyAlignment="1">
      <alignment/>
    </xf>
    <xf numFmtId="0" fontId="32" fillId="0" borderId="0" xfId="0" applyFont="1" applyAlignment="1">
      <alignment/>
    </xf>
    <xf numFmtId="3" fontId="32" fillId="0" borderId="0" xfId="0" applyNumberFormat="1" applyFont="1" applyAlignment="1">
      <alignment horizontal="left"/>
    </xf>
    <xf numFmtId="0" fontId="0" fillId="0" borderId="0" xfId="0" applyNumberFormat="1" applyFont="1" applyAlignment="1">
      <alignment wrapText="1"/>
    </xf>
    <xf numFmtId="0" fontId="12" fillId="0" borderId="1" xfId="0" applyNumberFormat="1" applyFont="1" applyBorder="1" applyAlignment="1">
      <alignment wrapText="1"/>
    </xf>
    <xf numFmtId="3" fontId="1" fillId="0" borderId="7" xfId="0" applyNumberFormat="1" applyFont="1" applyBorder="1" applyAlignment="1">
      <alignment wrapText="1"/>
    </xf>
    <xf numFmtId="3" fontId="0" fillId="0" borderId="2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25" fillId="3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3" fontId="0" fillId="2" borderId="1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34" fillId="3" borderId="0" xfId="0" applyNumberFormat="1" applyFont="1" applyFill="1" applyAlignment="1">
      <alignment/>
    </xf>
    <xf numFmtId="3" fontId="1" fillId="0" borderId="0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3" fontId="0" fillId="2" borderId="1" xfId="0" applyNumberFormat="1" applyFont="1" applyFill="1" applyBorder="1" applyAlignment="1">
      <alignment wrapText="1"/>
    </xf>
    <xf numFmtId="3" fontId="2" fillId="0" borderId="1" xfId="0" applyNumberFormat="1" applyFont="1" applyBorder="1" applyAlignment="1">
      <alignment horizontal="left" wrapText="1"/>
    </xf>
    <xf numFmtId="3" fontId="0" fillId="0" borderId="1" xfId="0" applyNumberFormat="1" applyFont="1" applyFill="1" applyBorder="1" applyAlignment="1">
      <alignment horizontal="right" wrapText="1"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2" borderId="1" xfId="0" applyNumberFormat="1" applyFont="1" applyFill="1" applyBorder="1" applyAlignment="1">
      <alignment/>
    </xf>
    <xf numFmtId="3" fontId="35" fillId="0" borderId="0" xfId="0" applyNumberFormat="1" applyFont="1" applyBorder="1" applyAlignment="1">
      <alignment/>
    </xf>
    <xf numFmtId="3" fontId="36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6" fillId="0" borderId="1" xfId="0" applyNumberFormat="1" applyFont="1" applyBorder="1" applyAlignment="1">
      <alignment horizontal="center"/>
    </xf>
    <xf numFmtId="3" fontId="37" fillId="0" borderId="1" xfId="0" applyNumberFormat="1" applyFont="1" applyBorder="1" applyAlignment="1">
      <alignment/>
    </xf>
    <xf numFmtId="3" fontId="0" fillId="0" borderId="7" xfId="0" applyNumberFormat="1" applyBorder="1" applyAlignment="1">
      <alignment wrapText="1"/>
    </xf>
    <xf numFmtId="3" fontId="2" fillId="0" borderId="7" xfId="0" applyNumberFormat="1" applyFont="1" applyBorder="1" applyAlignment="1">
      <alignment horizontal="left" wrapText="1"/>
    </xf>
    <xf numFmtId="3" fontId="28" fillId="2" borderId="7" xfId="0" applyNumberFormat="1" applyFont="1" applyFill="1" applyBorder="1" applyAlignment="1">
      <alignment horizontal="left"/>
    </xf>
    <xf numFmtId="3" fontId="8" fillId="0" borderId="2" xfId="0" applyNumberFormat="1" applyFont="1" applyBorder="1" applyAlignment="1">
      <alignment/>
    </xf>
    <xf numFmtId="3" fontId="0" fillId="0" borderId="6" xfId="0" applyNumberFormat="1" applyBorder="1" applyAlignment="1">
      <alignment wrapText="1"/>
    </xf>
    <xf numFmtId="3" fontId="2" fillId="0" borderId="2" xfId="0" applyNumberFormat="1" applyFont="1" applyBorder="1" applyAlignment="1">
      <alignment horizontal="right" wrapText="1"/>
    </xf>
    <xf numFmtId="3" fontId="31" fillId="0" borderId="1" xfId="0" applyNumberFormat="1" applyFont="1" applyBorder="1" applyAlignment="1">
      <alignment horizontal="center" wrapText="1"/>
    </xf>
    <xf numFmtId="0" fontId="1" fillId="0" borderId="8" xfId="0" applyNumberFormat="1" applyFont="1" applyBorder="1" applyAlignment="1">
      <alignment horizontal="left" wrapText="1"/>
    </xf>
    <xf numFmtId="0" fontId="1" fillId="0" borderId="6" xfId="0" applyNumberFormat="1" applyFont="1" applyBorder="1" applyAlignment="1">
      <alignment horizontal="left" wrapText="1"/>
    </xf>
    <xf numFmtId="3" fontId="0" fillId="0" borderId="0" xfId="0" applyNumberFormat="1" applyBorder="1" applyAlignment="1">
      <alignment horizontal="center" wrapText="1"/>
    </xf>
    <xf numFmtId="3" fontId="0" fillId="0" borderId="7" xfId="0" applyNumberFormat="1" applyBorder="1" applyAlignment="1">
      <alignment horizontal="left" wrapText="1"/>
    </xf>
    <xf numFmtId="3" fontId="0" fillId="0" borderId="2" xfId="0" applyNumberFormat="1" applyBorder="1" applyAlignment="1">
      <alignment horizontal="left" wrapText="1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0"/>
  <sheetViews>
    <sheetView tabSelected="1" workbookViewId="0" topLeftCell="A14">
      <selection activeCell="F39" sqref="F39"/>
    </sheetView>
  </sheetViews>
  <sheetFormatPr defaultColWidth="9.140625" defaultRowHeight="12.75"/>
  <cols>
    <col min="1" max="1" width="25.00390625" style="6" customWidth="1"/>
    <col min="2" max="3" width="6.140625" style="1" customWidth="1"/>
    <col min="4" max="4" width="6.140625" style="6" customWidth="1"/>
    <col min="5" max="5" width="7.8515625" style="1" customWidth="1"/>
    <col min="6" max="6" width="7.421875" style="90" customWidth="1"/>
    <col min="7" max="7" width="6.28125" style="22" customWidth="1"/>
    <col min="8" max="8" width="5.7109375" style="64" customWidth="1"/>
    <col min="9" max="9" width="1.28515625" style="54" customWidth="1"/>
    <col min="10" max="10" width="5.00390625" style="159" customWidth="1"/>
    <col min="11" max="11" width="7.57421875" style="1" customWidth="1"/>
    <col min="12" max="16384" width="9.140625" style="1" customWidth="1"/>
  </cols>
  <sheetData>
    <row r="1" spans="1:10" s="5" customFormat="1" ht="17.25" customHeight="1">
      <c r="A1" s="169" t="s">
        <v>42</v>
      </c>
      <c r="B1" s="170"/>
      <c r="C1" s="170"/>
      <c r="D1" s="170"/>
      <c r="E1" s="170"/>
      <c r="F1" s="170"/>
      <c r="G1" s="61"/>
      <c r="H1" s="51"/>
      <c r="I1" s="52"/>
      <c r="J1" s="136"/>
    </row>
    <row r="2" spans="1:11" s="99" customFormat="1" ht="17.25" customHeight="1">
      <c r="A2" s="46">
        <v>1</v>
      </c>
      <c r="B2" s="70">
        <v>2</v>
      </c>
      <c r="C2" s="70">
        <v>3</v>
      </c>
      <c r="D2" s="70">
        <v>4</v>
      </c>
      <c r="E2" s="70">
        <v>5</v>
      </c>
      <c r="F2" s="91">
        <v>6</v>
      </c>
      <c r="G2" s="98">
        <v>7</v>
      </c>
      <c r="H2" s="98">
        <v>8</v>
      </c>
      <c r="I2" s="71"/>
      <c r="J2" s="137">
        <v>9</v>
      </c>
      <c r="K2" s="98">
        <v>10</v>
      </c>
    </row>
    <row r="3" spans="1:11" s="6" customFormat="1" ht="27.75" customHeight="1" thickBot="1">
      <c r="A3" s="172" t="s">
        <v>42</v>
      </c>
      <c r="B3" s="174" t="s">
        <v>24</v>
      </c>
      <c r="C3" s="175"/>
      <c r="D3" s="175"/>
      <c r="E3" s="175"/>
      <c r="F3" s="176"/>
      <c r="G3" s="168" t="s">
        <v>53</v>
      </c>
      <c r="H3" s="168"/>
      <c r="I3" s="53"/>
      <c r="J3" s="138" t="s">
        <v>55</v>
      </c>
      <c r="K3" s="79" t="s">
        <v>21</v>
      </c>
    </row>
    <row r="4" spans="1:11" ht="12.75">
      <c r="A4" s="173"/>
      <c r="B4" s="4" t="s">
        <v>0</v>
      </c>
      <c r="C4" s="4" t="s">
        <v>1</v>
      </c>
      <c r="D4" s="11" t="s">
        <v>48</v>
      </c>
      <c r="E4" s="4" t="s">
        <v>50</v>
      </c>
      <c r="F4" s="129" t="s">
        <v>54</v>
      </c>
      <c r="G4" s="101" t="s">
        <v>46</v>
      </c>
      <c r="H4" s="101" t="s">
        <v>47</v>
      </c>
      <c r="J4" s="139"/>
      <c r="K4" s="65"/>
    </row>
    <row r="5" spans="1:11" ht="12.75">
      <c r="A5" s="76" t="s">
        <v>43</v>
      </c>
      <c r="B5" s="14">
        <v>500</v>
      </c>
      <c r="C5" s="3">
        <v>300</v>
      </c>
      <c r="D5" s="8">
        <v>150</v>
      </c>
      <c r="E5" s="3">
        <v>150</v>
      </c>
      <c r="F5" s="128">
        <v>150</v>
      </c>
      <c r="G5" s="101">
        <v>55</v>
      </c>
      <c r="H5" s="101">
        <v>90</v>
      </c>
      <c r="J5" s="140">
        <v>0</v>
      </c>
      <c r="K5" s="67"/>
    </row>
    <row r="6" spans="1:11" s="109" customFormat="1" ht="6.75">
      <c r="A6" s="110"/>
      <c r="B6" s="111"/>
      <c r="C6" s="112"/>
      <c r="D6" s="113"/>
      <c r="E6" s="112"/>
      <c r="F6" s="112"/>
      <c r="G6" s="114"/>
      <c r="H6" s="114"/>
      <c r="I6" s="127"/>
      <c r="J6" s="141"/>
      <c r="K6" s="112"/>
    </row>
    <row r="7" spans="1:255" s="82" customFormat="1" ht="12.75">
      <c r="A7" s="73" t="s">
        <v>51</v>
      </c>
      <c r="B7" s="74"/>
      <c r="C7" s="72">
        <v>500</v>
      </c>
      <c r="D7" s="74">
        <v>0</v>
      </c>
      <c r="E7" s="73">
        <v>300</v>
      </c>
      <c r="F7" s="92">
        <v>500</v>
      </c>
      <c r="G7" s="102">
        <v>60</v>
      </c>
      <c r="H7" s="102">
        <v>100</v>
      </c>
      <c r="I7" s="78"/>
      <c r="J7" s="142"/>
      <c r="K7" s="92">
        <v>500</v>
      </c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78"/>
      <c r="IT7" s="78"/>
      <c r="IU7" s="78"/>
    </row>
    <row r="8" spans="1:255" s="82" customFormat="1" ht="12.75">
      <c r="A8" s="73" t="s">
        <v>52</v>
      </c>
      <c r="B8" s="74"/>
      <c r="C8" s="72">
        <v>250</v>
      </c>
      <c r="D8" s="74"/>
      <c r="E8" s="73">
        <v>150</v>
      </c>
      <c r="F8" s="92">
        <v>250</v>
      </c>
      <c r="G8" s="120"/>
      <c r="H8" s="120"/>
      <c r="I8" s="78"/>
      <c r="J8" s="143">
        <v>150</v>
      </c>
      <c r="K8" s="92">
        <v>500</v>
      </c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  <c r="FH8" s="78"/>
      <c r="FI8" s="78"/>
      <c r="FJ8" s="78"/>
      <c r="FK8" s="78"/>
      <c r="FL8" s="78"/>
      <c r="FM8" s="78"/>
      <c r="FN8" s="78"/>
      <c r="FO8" s="78"/>
      <c r="FP8" s="78"/>
      <c r="FQ8" s="78"/>
      <c r="FR8" s="78"/>
      <c r="FS8" s="78"/>
      <c r="FT8" s="78"/>
      <c r="FU8" s="78"/>
      <c r="FV8" s="78"/>
      <c r="FW8" s="78"/>
      <c r="FX8" s="78"/>
      <c r="FY8" s="78"/>
      <c r="FZ8" s="78"/>
      <c r="GA8" s="78"/>
      <c r="GB8" s="78"/>
      <c r="GC8" s="78"/>
      <c r="GD8" s="78"/>
      <c r="GE8" s="78"/>
      <c r="GF8" s="78"/>
      <c r="GG8" s="78"/>
      <c r="GH8" s="78"/>
      <c r="GI8" s="78"/>
      <c r="GJ8" s="78"/>
      <c r="GK8" s="78"/>
      <c r="GL8" s="78"/>
      <c r="GM8" s="78"/>
      <c r="GN8" s="78"/>
      <c r="GO8" s="78"/>
      <c r="GP8" s="78"/>
      <c r="GQ8" s="78"/>
      <c r="GR8" s="78"/>
      <c r="GS8" s="78"/>
      <c r="GT8" s="78"/>
      <c r="GU8" s="78"/>
      <c r="GV8" s="78"/>
      <c r="GW8" s="78"/>
      <c r="GX8" s="78"/>
      <c r="GY8" s="78"/>
      <c r="GZ8" s="78"/>
      <c r="HA8" s="78"/>
      <c r="HB8" s="78"/>
      <c r="HC8" s="78"/>
      <c r="HD8" s="78"/>
      <c r="HE8" s="78"/>
      <c r="HF8" s="78"/>
      <c r="HG8" s="78"/>
      <c r="HH8" s="78"/>
      <c r="HI8" s="78"/>
      <c r="HJ8" s="78"/>
      <c r="HK8" s="78"/>
      <c r="HL8" s="78"/>
      <c r="HM8" s="78"/>
      <c r="HN8" s="78"/>
      <c r="HO8" s="78"/>
      <c r="HP8" s="78"/>
      <c r="HQ8" s="78"/>
      <c r="HR8" s="78"/>
      <c r="HS8" s="78"/>
      <c r="HT8" s="78"/>
      <c r="HU8" s="78"/>
      <c r="HV8" s="78"/>
      <c r="HW8" s="78"/>
      <c r="HX8" s="78"/>
      <c r="HY8" s="78"/>
      <c r="HZ8" s="78"/>
      <c r="IA8" s="78"/>
      <c r="IB8" s="78"/>
      <c r="IC8" s="78"/>
      <c r="ID8" s="78"/>
      <c r="IE8" s="78"/>
      <c r="IF8" s="78"/>
      <c r="IG8" s="78"/>
      <c r="IH8" s="78"/>
      <c r="II8" s="78"/>
      <c r="IJ8" s="78"/>
      <c r="IK8" s="78"/>
      <c r="IL8" s="78"/>
      <c r="IM8" s="78"/>
      <c r="IN8" s="78"/>
      <c r="IO8" s="78"/>
      <c r="IP8" s="78"/>
      <c r="IQ8" s="78"/>
      <c r="IR8" s="78"/>
      <c r="IS8" s="78"/>
      <c r="IT8" s="78"/>
      <c r="IU8" s="78"/>
    </row>
    <row r="9" spans="1:255" ht="12.75">
      <c r="A9" s="79" t="s">
        <v>45</v>
      </c>
      <c r="B9" s="80"/>
      <c r="C9" s="80"/>
      <c r="D9" s="81">
        <v>150</v>
      </c>
      <c r="E9" s="75">
        <v>150</v>
      </c>
      <c r="F9" s="93"/>
      <c r="G9" s="93"/>
      <c r="H9" s="93"/>
      <c r="I9" s="93"/>
      <c r="J9" s="144"/>
      <c r="K9" s="93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  <c r="EQ9" s="78"/>
      <c r="ER9" s="78"/>
      <c r="ES9" s="78"/>
      <c r="ET9" s="78"/>
      <c r="EU9" s="78"/>
      <c r="EV9" s="78"/>
      <c r="EW9" s="78"/>
      <c r="EX9" s="78"/>
      <c r="EY9" s="78"/>
      <c r="EZ9" s="78"/>
      <c r="FA9" s="78"/>
      <c r="FB9" s="78"/>
      <c r="FC9" s="78"/>
      <c r="FD9" s="78"/>
      <c r="FE9" s="78"/>
      <c r="FF9" s="78"/>
      <c r="FG9" s="78"/>
      <c r="FH9" s="78"/>
      <c r="FI9" s="78"/>
      <c r="FJ9" s="78"/>
      <c r="FK9" s="78"/>
      <c r="FL9" s="78"/>
      <c r="FM9" s="78"/>
      <c r="FN9" s="78"/>
      <c r="FO9" s="78"/>
      <c r="FP9" s="78"/>
      <c r="FQ9" s="78"/>
      <c r="FR9" s="78"/>
      <c r="FS9" s="78"/>
      <c r="FT9" s="78"/>
      <c r="FU9" s="78"/>
      <c r="FV9" s="78"/>
      <c r="FW9" s="78"/>
      <c r="FX9" s="78"/>
      <c r="FY9" s="78"/>
      <c r="FZ9" s="78"/>
      <c r="GA9" s="78"/>
      <c r="GB9" s="78"/>
      <c r="GC9" s="78"/>
      <c r="GD9" s="78"/>
      <c r="GE9" s="78"/>
      <c r="GF9" s="78"/>
      <c r="GG9" s="78"/>
      <c r="GH9" s="78"/>
      <c r="GI9" s="78"/>
      <c r="GJ9" s="78"/>
      <c r="GK9" s="78"/>
      <c r="GL9" s="78"/>
      <c r="GM9" s="78"/>
      <c r="GN9" s="78"/>
      <c r="GO9" s="78"/>
      <c r="GP9" s="78"/>
      <c r="GQ9" s="78"/>
      <c r="GR9" s="78"/>
      <c r="GS9" s="78"/>
      <c r="GT9" s="78"/>
      <c r="GU9" s="78"/>
      <c r="GV9" s="78"/>
      <c r="GW9" s="78"/>
      <c r="GX9" s="78"/>
      <c r="GY9" s="78"/>
      <c r="GZ9" s="78"/>
      <c r="HA9" s="78"/>
      <c r="HB9" s="78"/>
      <c r="HC9" s="78"/>
      <c r="HD9" s="78"/>
      <c r="HE9" s="78"/>
      <c r="HF9" s="78"/>
      <c r="HG9" s="78"/>
      <c r="HH9" s="78"/>
      <c r="HI9" s="78"/>
      <c r="HJ9" s="78"/>
      <c r="HK9" s="78"/>
      <c r="HL9" s="78"/>
      <c r="HM9" s="78"/>
      <c r="HN9" s="78"/>
      <c r="HO9" s="78"/>
      <c r="HP9" s="78"/>
      <c r="HQ9" s="78"/>
      <c r="HR9" s="78"/>
      <c r="HS9" s="78"/>
      <c r="HT9" s="78"/>
      <c r="HU9" s="78"/>
      <c r="HV9" s="78"/>
      <c r="HW9" s="78"/>
      <c r="HX9" s="78"/>
      <c r="HY9" s="78"/>
      <c r="HZ9" s="78"/>
      <c r="IA9" s="78"/>
      <c r="IB9" s="78"/>
      <c r="IC9" s="78"/>
      <c r="ID9" s="78"/>
      <c r="IE9" s="78"/>
      <c r="IF9" s="78"/>
      <c r="IG9" s="78"/>
      <c r="IH9" s="78"/>
      <c r="II9" s="78"/>
      <c r="IJ9" s="78"/>
      <c r="IK9" s="78"/>
      <c r="IL9" s="78"/>
      <c r="IM9" s="78"/>
      <c r="IN9" s="78"/>
      <c r="IO9" s="78"/>
      <c r="IP9" s="78"/>
      <c r="IQ9" s="78"/>
      <c r="IR9" s="78"/>
      <c r="IS9" s="78"/>
      <c r="IT9" s="78"/>
      <c r="IU9" s="78"/>
    </row>
    <row r="10" spans="1:11" s="105" customFormat="1" ht="12.75">
      <c r="A10" s="103" t="s">
        <v>62</v>
      </c>
      <c r="B10" s="104"/>
      <c r="C10" s="104"/>
      <c r="D10" s="103"/>
      <c r="E10" s="105">
        <v>4200</v>
      </c>
      <c r="F10" s="106"/>
      <c r="G10" s="107"/>
      <c r="I10" s="108"/>
      <c r="J10" s="145"/>
      <c r="K10" s="105">
        <v>4900</v>
      </c>
    </row>
    <row r="11" spans="1:11" s="105" customFormat="1" ht="12.75">
      <c r="A11" s="103" t="s">
        <v>63</v>
      </c>
      <c r="B11" s="104"/>
      <c r="C11" s="104"/>
      <c r="D11" s="103"/>
      <c r="E11" s="105" t="s">
        <v>59</v>
      </c>
      <c r="F11" s="106"/>
      <c r="G11" s="107"/>
      <c r="I11" s="108"/>
      <c r="J11" s="145"/>
      <c r="K11" s="105">
        <v>-8000</v>
      </c>
    </row>
    <row r="12" spans="1:11" s="115" customFormat="1" ht="6.75">
      <c r="A12" s="116"/>
      <c r="B12" s="117"/>
      <c r="C12" s="117"/>
      <c r="D12" s="116"/>
      <c r="E12" s="118"/>
      <c r="F12" s="118"/>
      <c r="G12" s="117"/>
      <c r="H12" s="118"/>
      <c r="I12" s="119"/>
      <c r="J12" s="146"/>
      <c r="K12" s="118"/>
    </row>
    <row r="13" spans="1:11" s="6" customFormat="1" ht="25.5" customHeight="1">
      <c r="A13" s="9" t="s">
        <v>25</v>
      </c>
      <c r="B13" s="77"/>
      <c r="C13" s="77"/>
      <c r="E13" s="30" t="s">
        <v>25</v>
      </c>
      <c r="F13" s="83"/>
      <c r="G13" t="s">
        <v>60</v>
      </c>
      <c r="H13"/>
      <c r="I13" s="53"/>
      <c r="J13" s="147"/>
      <c r="K13" s="17" t="s">
        <v>44</v>
      </c>
    </row>
    <row r="14" spans="1:11" ht="26.25" customHeight="1">
      <c r="A14" s="15" t="s">
        <v>18</v>
      </c>
      <c r="B14" s="69"/>
      <c r="D14" s="8" t="s">
        <v>16</v>
      </c>
      <c r="E14" s="26" t="s">
        <v>4</v>
      </c>
      <c r="F14" s="84"/>
      <c r="G14"/>
      <c r="H14"/>
      <c r="J14" s="148" t="s">
        <v>40</v>
      </c>
      <c r="K14" s="65"/>
    </row>
    <row r="15" spans="1:11" ht="15" customHeight="1">
      <c r="A15" s="130" t="s">
        <v>6</v>
      </c>
      <c r="B15" s="171"/>
      <c r="C15" s="8" t="s">
        <v>3</v>
      </c>
      <c r="D15" s="8">
        <v>11</v>
      </c>
      <c r="E15" s="26">
        <f>D15*B5</f>
        <v>5500</v>
      </c>
      <c r="F15" s="84" t="s">
        <v>31</v>
      </c>
      <c r="G15"/>
      <c r="H15"/>
      <c r="J15" s="149"/>
      <c r="K15" s="67">
        <v>0</v>
      </c>
    </row>
    <row r="16" spans="1:11" ht="12.75">
      <c r="A16" s="68"/>
      <c r="B16" s="171"/>
      <c r="C16" s="8" t="s">
        <v>64</v>
      </c>
      <c r="D16" s="8">
        <v>20</v>
      </c>
      <c r="E16" s="26">
        <f>D16*C5</f>
        <v>6000</v>
      </c>
      <c r="F16" s="84" t="s">
        <v>31</v>
      </c>
      <c r="G16"/>
      <c r="H16"/>
      <c r="J16" s="121">
        <v>40</v>
      </c>
      <c r="K16" s="65">
        <f>J16*C7</f>
        <v>20000</v>
      </c>
    </row>
    <row r="17" spans="1:11" ht="12.75">
      <c r="A17" s="68"/>
      <c r="B17" s="43"/>
      <c r="C17" s="8" t="s">
        <v>48</v>
      </c>
      <c r="D17" s="8">
        <v>2</v>
      </c>
      <c r="E17" s="26">
        <f>D17*D5</f>
        <v>300</v>
      </c>
      <c r="F17" s="84" t="s">
        <v>31</v>
      </c>
      <c r="G17"/>
      <c r="H17"/>
      <c r="J17" s="121">
        <v>10</v>
      </c>
      <c r="K17" s="100">
        <v>0</v>
      </c>
    </row>
    <row r="18" spans="1:11" ht="12.75">
      <c r="A18" s="68"/>
      <c r="B18" s="43"/>
      <c r="C18" s="8" t="s">
        <v>50</v>
      </c>
      <c r="D18" s="8"/>
      <c r="E18" s="26"/>
      <c r="F18" s="84"/>
      <c r="G18"/>
      <c r="H18"/>
      <c r="J18" s="121">
        <v>5</v>
      </c>
      <c r="K18" s="128">
        <f>J18*E7</f>
        <v>1500</v>
      </c>
    </row>
    <row r="19" spans="1:11" ht="12.75">
      <c r="A19" s="68"/>
      <c r="B19" s="43"/>
      <c r="C19" s="8" t="s">
        <v>54</v>
      </c>
      <c r="D19" s="8">
        <v>3</v>
      </c>
      <c r="E19" s="26">
        <f>D19*D5</f>
        <v>450</v>
      </c>
      <c r="F19" s="84"/>
      <c r="G19"/>
      <c r="H19"/>
      <c r="J19" s="121">
        <v>5</v>
      </c>
      <c r="K19" s="65">
        <f>J19*C7</f>
        <v>2500</v>
      </c>
    </row>
    <row r="20" spans="1:11" ht="12.75">
      <c r="A20" s="68"/>
      <c r="B20" s="43"/>
      <c r="C20" s="8" t="s">
        <v>26</v>
      </c>
      <c r="D20" s="8"/>
      <c r="E20" s="50">
        <v>0</v>
      </c>
      <c r="F20" s="84" t="s">
        <v>38</v>
      </c>
      <c r="G20"/>
      <c r="H20"/>
      <c r="J20" s="121">
        <v>5</v>
      </c>
      <c r="K20" s="65">
        <f>J20*J8</f>
        <v>750</v>
      </c>
    </row>
    <row r="21" spans="1:11" ht="12.75">
      <c r="A21" s="122" t="s">
        <v>49</v>
      </c>
      <c r="B21" s="43"/>
      <c r="C21" s="162"/>
      <c r="D21" s="163">
        <v>65</v>
      </c>
      <c r="E21" s="164"/>
      <c r="F21" s="123"/>
      <c r="G21"/>
      <c r="H21"/>
      <c r="I21" s="124"/>
      <c r="J21" s="150">
        <f>SUM(J16:J20)</f>
        <v>65</v>
      </c>
      <c r="K21" s="65"/>
    </row>
    <row r="22" spans="1:11" ht="12.75">
      <c r="A22" s="20" t="s">
        <v>21</v>
      </c>
      <c r="B22" s="166"/>
      <c r="C22" s="8" t="s">
        <v>56</v>
      </c>
      <c r="D22" s="8"/>
      <c r="E22" s="26"/>
      <c r="F22" s="84"/>
      <c r="G22"/>
      <c r="H22"/>
      <c r="J22" s="148">
        <v>10</v>
      </c>
      <c r="K22" s="65">
        <f>J22*K7/2</f>
        <v>2500</v>
      </c>
    </row>
    <row r="23" spans="1:11" ht="13.5" customHeight="1">
      <c r="A23" s="11" t="s">
        <v>2</v>
      </c>
      <c r="B23" s="43"/>
      <c r="C23" s="11" t="s">
        <v>57</v>
      </c>
      <c r="D23" s="11" t="s">
        <v>2</v>
      </c>
      <c r="E23" s="165" t="s">
        <v>2</v>
      </c>
      <c r="F23" s="84"/>
      <c r="G23"/>
      <c r="H23"/>
      <c r="J23" s="148">
        <v>25</v>
      </c>
      <c r="K23" s="65">
        <f>J23*K8</f>
        <v>12500</v>
      </c>
    </row>
    <row r="24" spans="1:11" s="2" customFormat="1" ht="12.75">
      <c r="A24" s="167" t="s">
        <v>32</v>
      </c>
      <c r="B24" s="12"/>
      <c r="C24" s="12"/>
      <c r="D24" s="32"/>
      <c r="E24" s="27">
        <f>SUM(E15:E23)</f>
        <v>12250</v>
      </c>
      <c r="F24" s="85"/>
      <c r="G24"/>
      <c r="H24"/>
      <c r="I24" s="55"/>
      <c r="J24" s="148"/>
      <c r="K24" s="12">
        <f>SUM(K15:K23)</f>
        <v>39750</v>
      </c>
    </row>
    <row r="25" spans="1:11" s="2" customFormat="1" ht="12.75">
      <c r="A25" s="44" t="s">
        <v>29</v>
      </c>
      <c r="B25" s="12"/>
      <c r="C25" s="12"/>
      <c r="D25" s="32">
        <v>20</v>
      </c>
      <c r="E25" s="26">
        <f>D25*D7</f>
        <v>0</v>
      </c>
      <c r="F25" s="84" t="s">
        <v>30</v>
      </c>
      <c r="G25"/>
      <c r="H25"/>
      <c r="I25" s="55"/>
      <c r="J25" s="148">
        <v>20</v>
      </c>
      <c r="K25" s="65">
        <f>J25*D9</f>
        <v>3000</v>
      </c>
    </row>
    <row r="26" spans="1:11" s="2" customFormat="1" ht="12.75">
      <c r="A26" s="44" t="s">
        <v>23</v>
      </c>
      <c r="B26" s="12"/>
      <c r="C26" s="12"/>
      <c r="D26" s="32"/>
      <c r="E26" s="26">
        <v>62000</v>
      </c>
      <c r="F26" s="84" t="s">
        <v>31</v>
      </c>
      <c r="G26"/>
      <c r="H26"/>
      <c r="I26" s="97"/>
      <c r="J26" s="151"/>
      <c r="K26" s="96">
        <v>20000</v>
      </c>
    </row>
    <row r="27" spans="1:11" s="2" customFormat="1" ht="15">
      <c r="A27" s="49" t="s">
        <v>36</v>
      </c>
      <c r="B27" s="12"/>
      <c r="C27" s="12"/>
      <c r="D27" s="32"/>
      <c r="E27" s="62">
        <v>12300</v>
      </c>
      <c r="F27" s="84" t="s">
        <v>31</v>
      </c>
      <c r="G27"/>
      <c r="H27"/>
      <c r="I27" s="55"/>
      <c r="J27" s="148"/>
      <c r="K27" s="63"/>
    </row>
    <row r="28" spans="1:11" s="35" customFormat="1" ht="15">
      <c r="A28" s="45" t="s">
        <v>37</v>
      </c>
      <c r="B28" s="33"/>
      <c r="C28" s="33"/>
      <c r="D28" s="34"/>
      <c r="E28" s="161" t="s">
        <v>65</v>
      </c>
      <c r="F28" s="84" t="s">
        <v>67</v>
      </c>
      <c r="G28"/>
      <c r="H28"/>
      <c r="I28" s="56"/>
      <c r="J28" s="121"/>
      <c r="K28" s="63"/>
    </row>
    <row r="29" spans="1:11" s="2" customFormat="1" ht="12.75">
      <c r="A29" s="31" t="s">
        <v>33</v>
      </c>
      <c r="B29" s="12"/>
      <c r="C29" s="12"/>
      <c r="D29" s="17"/>
      <c r="E29" s="25">
        <f>SUM(E24:E28)</f>
        <v>86550</v>
      </c>
      <c r="F29" s="85"/>
      <c r="G29"/>
      <c r="H29"/>
      <c r="I29" s="55"/>
      <c r="J29" s="121"/>
      <c r="K29" s="66">
        <f>SUM(K24:K28)</f>
        <v>62750</v>
      </c>
    </row>
    <row r="30" spans="1:11" s="16" customFormat="1" ht="12.75">
      <c r="A30" s="15" t="s">
        <v>19</v>
      </c>
      <c r="D30" s="15"/>
      <c r="E30" s="24"/>
      <c r="F30" s="86"/>
      <c r="G30"/>
      <c r="H30"/>
      <c r="I30" s="57"/>
      <c r="J30" s="153"/>
      <c r="K30" s="2"/>
    </row>
    <row r="31" spans="1:11" ht="12.75">
      <c r="A31" s="17" t="s">
        <v>12</v>
      </c>
      <c r="B31" s="3" t="s">
        <v>13</v>
      </c>
      <c r="C31" s="3" t="s">
        <v>14</v>
      </c>
      <c r="D31" s="8" t="s">
        <v>15</v>
      </c>
      <c r="E31" s="26"/>
      <c r="F31" s="87"/>
      <c r="G31"/>
      <c r="H31"/>
      <c r="J31" s="140" t="s">
        <v>41</v>
      </c>
      <c r="K31" s="65"/>
    </row>
    <row r="32" spans="1:11" ht="12.75">
      <c r="A32" s="8" t="s">
        <v>27</v>
      </c>
      <c r="B32" s="3">
        <v>0</v>
      </c>
      <c r="C32" s="3">
        <v>100</v>
      </c>
      <c r="D32" s="8">
        <f>B32*C32</f>
        <v>0</v>
      </c>
      <c r="E32" s="26">
        <v>0</v>
      </c>
      <c r="F32" s="87"/>
      <c r="G32"/>
      <c r="H32"/>
      <c r="J32" s="140">
        <v>100</v>
      </c>
      <c r="K32" s="65">
        <f>J32*-1*C32</f>
        <v>-10000</v>
      </c>
    </row>
    <row r="33" spans="1:11" ht="12.75">
      <c r="A33" s="8" t="s">
        <v>5</v>
      </c>
      <c r="B33" s="3">
        <v>28</v>
      </c>
      <c r="C33" s="3">
        <v>-200</v>
      </c>
      <c r="D33" s="8">
        <f>B33*C33</f>
        <v>-5600</v>
      </c>
      <c r="E33" s="26">
        <f>D33</f>
        <v>-5600</v>
      </c>
      <c r="F33" s="87"/>
      <c r="G33"/>
      <c r="H33"/>
      <c r="J33" s="140">
        <v>15</v>
      </c>
      <c r="K33" s="65">
        <f>J33*C33</f>
        <v>-3000</v>
      </c>
    </row>
    <row r="34" spans="1:11" ht="12.75">
      <c r="A34" s="31" t="s">
        <v>7</v>
      </c>
      <c r="B34" s="94"/>
      <c r="C34" s="95"/>
      <c r="D34" s="17">
        <f>SUM(D32:D33)</f>
        <v>-5600</v>
      </c>
      <c r="E34" s="25">
        <f>SUM(E32:E33)</f>
        <v>-5600</v>
      </c>
      <c r="F34" s="87"/>
      <c r="G34"/>
      <c r="H34"/>
      <c r="J34" s="154"/>
      <c r="K34" s="12">
        <f>K32+K33</f>
        <v>-13000</v>
      </c>
    </row>
    <row r="35" spans="1:11" s="132" customFormat="1" ht="12.75">
      <c r="A35" s="131" t="s">
        <v>58</v>
      </c>
      <c r="D35" s="131"/>
      <c r="F35" s="133"/>
      <c r="G35" s="134"/>
      <c r="H35" s="134"/>
      <c r="I35" s="135"/>
      <c r="J35" s="153"/>
      <c r="K35" s="160">
        <v>-2000</v>
      </c>
    </row>
    <row r="36" spans="1:11" ht="12.75">
      <c r="A36" s="20" t="s">
        <v>8</v>
      </c>
      <c r="B36" s="13" t="s">
        <v>39</v>
      </c>
      <c r="C36" s="14"/>
      <c r="D36" s="8" t="s">
        <v>15</v>
      </c>
      <c r="E36" s="26">
        <v>-57500</v>
      </c>
      <c r="F36" s="87" t="s">
        <v>31</v>
      </c>
      <c r="G36"/>
      <c r="H36"/>
      <c r="J36" s="153"/>
      <c r="K36" s="65">
        <v>-20000</v>
      </c>
    </row>
    <row r="37" spans="1:11" ht="12.75">
      <c r="A37" s="10"/>
      <c r="B37" s="13" t="s">
        <v>28</v>
      </c>
      <c r="C37" s="14"/>
      <c r="D37" s="8">
        <v>-2000</v>
      </c>
      <c r="E37" s="26">
        <v>-2500</v>
      </c>
      <c r="F37" s="87" t="s">
        <v>34</v>
      </c>
      <c r="G37"/>
      <c r="H37"/>
      <c r="J37" s="153"/>
      <c r="K37" s="65">
        <v>-5000</v>
      </c>
    </row>
    <row r="38" spans="1:11" ht="12.75">
      <c r="A38" s="10"/>
      <c r="B38" s="13" t="s">
        <v>9</v>
      </c>
      <c r="C38" s="14"/>
      <c r="D38" s="8">
        <v>-2000</v>
      </c>
      <c r="E38" s="26">
        <v>-2500</v>
      </c>
      <c r="F38" s="87" t="s">
        <v>34</v>
      </c>
      <c r="G38"/>
      <c r="H38"/>
      <c r="J38" s="153"/>
      <c r="K38" s="65">
        <v>-7500</v>
      </c>
    </row>
    <row r="39" spans="1:11" s="39" customFormat="1" ht="15">
      <c r="A39" s="36"/>
      <c r="B39" s="47" t="s">
        <v>10</v>
      </c>
      <c r="C39" s="37"/>
      <c r="D39" s="38"/>
      <c r="E39" s="48">
        <v>-15000</v>
      </c>
      <c r="F39" s="88" t="s">
        <v>66</v>
      </c>
      <c r="G39"/>
      <c r="H39"/>
      <c r="I39" s="58"/>
      <c r="J39" s="155"/>
      <c r="K39" s="63"/>
    </row>
    <row r="40" spans="1:11" ht="12.75">
      <c r="A40" s="31" t="s">
        <v>20</v>
      </c>
      <c r="B40" s="13"/>
      <c r="C40" s="19"/>
      <c r="D40" s="125">
        <v>-32000</v>
      </c>
      <c r="E40" s="25">
        <f>SUM(E36:E39)</f>
        <v>-77500</v>
      </c>
      <c r="F40" s="87"/>
      <c r="G40"/>
      <c r="H40"/>
      <c r="J40" s="152"/>
      <c r="K40" s="12">
        <f>SUM(K36:K39)</f>
        <v>-32500</v>
      </c>
    </row>
    <row r="41" spans="4:11" ht="12.75">
      <c r="D41" s="9"/>
      <c r="E41" s="23"/>
      <c r="F41" s="87"/>
      <c r="G41"/>
      <c r="H41"/>
      <c r="J41" s="153"/>
      <c r="K41" s="64"/>
    </row>
    <row r="42" spans="1:11" ht="12.75">
      <c r="A42" s="17" t="s">
        <v>17</v>
      </c>
      <c r="B42" s="3"/>
      <c r="C42" s="3"/>
      <c r="D42" s="17">
        <v>-2500</v>
      </c>
      <c r="E42" s="26">
        <v>-2500</v>
      </c>
      <c r="F42" s="87"/>
      <c r="G42"/>
      <c r="H42"/>
      <c r="J42" s="153"/>
      <c r="K42" s="65">
        <v>-2500</v>
      </c>
    </row>
    <row r="43" spans="1:11" ht="12.75">
      <c r="A43" s="17" t="s">
        <v>61</v>
      </c>
      <c r="B43" s="3"/>
      <c r="C43" s="3"/>
      <c r="D43" s="17">
        <v>-500</v>
      </c>
      <c r="E43" s="26">
        <v>-500</v>
      </c>
      <c r="F43" s="87"/>
      <c r="G43"/>
      <c r="H43"/>
      <c r="J43" s="153"/>
      <c r="K43" s="67"/>
    </row>
    <row r="44" spans="1:11" s="22" customFormat="1" ht="12.75">
      <c r="A44" s="17" t="s">
        <v>35</v>
      </c>
      <c r="B44" s="29"/>
      <c r="C44" s="29"/>
      <c r="D44" s="40"/>
      <c r="E44" s="28">
        <v>-17000</v>
      </c>
      <c r="F44" s="87"/>
      <c r="G44"/>
      <c r="H44"/>
      <c r="I44" s="59"/>
      <c r="J44" s="156"/>
      <c r="K44" s="128">
        <v>-2000</v>
      </c>
    </row>
    <row r="45" spans="1:11" ht="12.75">
      <c r="A45" s="18" t="s">
        <v>11</v>
      </c>
      <c r="D45" s="126">
        <f>D34+D40+D42+D43</f>
        <v>-40600</v>
      </c>
      <c r="E45" s="30">
        <f>E34+E40+E42+E43+E44</f>
        <v>-103100</v>
      </c>
      <c r="F45" s="85"/>
      <c r="G45"/>
      <c r="H45"/>
      <c r="J45" s="157"/>
      <c r="K45" s="66">
        <f>K34+K35+K40+K42+K44</f>
        <v>-52000</v>
      </c>
    </row>
    <row r="46" spans="5:11" ht="12.75">
      <c r="E46" s="23"/>
      <c r="F46" s="87"/>
      <c r="G46"/>
      <c r="H46"/>
      <c r="J46" s="158"/>
      <c r="K46" s="64"/>
    </row>
    <row r="47" spans="1:11" s="7" customFormat="1" ht="12.75">
      <c r="A47" s="41" t="s">
        <v>22</v>
      </c>
      <c r="D47" s="21"/>
      <c r="E47" s="42">
        <f>E29+E45</f>
        <v>-16550</v>
      </c>
      <c r="F47" s="89"/>
      <c r="G47"/>
      <c r="H47"/>
      <c r="I47" s="60"/>
      <c r="J47" s="157"/>
      <c r="K47" s="7">
        <f>K29+K45</f>
        <v>10750</v>
      </c>
    </row>
    <row r="48" spans="7:8" ht="12.75">
      <c r="G48"/>
      <c r="H48"/>
    </row>
    <row r="49" spans="7:8" ht="12.75">
      <c r="G49"/>
      <c r="H49"/>
    </row>
    <row r="50" spans="7:8" ht="12.75">
      <c r="G50"/>
      <c r="H50"/>
    </row>
  </sheetData>
  <mergeCells count="5">
    <mergeCell ref="G3:H3"/>
    <mergeCell ref="A1:F1"/>
    <mergeCell ref="B15:B16"/>
    <mergeCell ref="A3:A4"/>
    <mergeCell ref="B3:F3"/>
  </mergeCells>
  <printOptions gridLines="1"/>
  <pageMargins left="0.7480314960629921" right="0.3937007874015748" top="0.984251968503937" bottom="0.984251968503937" header="0.5118110236220472" footer="0.5118110236220472"/>
  <pageSetup horizontalDpi="300" verticalDpi="300" orientation="portrait" r:id="rId1"/>
  <headerFooter alignWithMargins="0">
    <oddHeader>&amp;Ltscherning@gmail.com
&amp;F
&amp;C7.9.2009, v3&amp;R&amp;"Arial,fed"Rodskov Havkajak&amp;"Arial,normal"
Budget 2009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dk016691 - Jørgen H. Tscherning</cp:lastModifiedBy>
  <cp:lastPrinted>2009-10-24T18:53:16Z</cp:lastPrinted>
  <dcterms:created xsi:type="dcterms:W3CDTF">2009-10-24T18:25:59Z</dcterms:created>
  <dcterms:modified xsi:type="dcterms:W3CDTF">2009-11-28T23:46:28Z</dcterms:modified>
  <cp:category/>
  <cp:version/>
  <cp:contentType/>
  <cp:contentStatus/>
</cp:coreProperties>
</file>