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<sst xmlns="http://schemas.openxmlformats.org/spreadsheetml/2006/main" count="78" uniqueCount="57">
  <si>
    <t>familie</t>
  </si>
  <si>
    <t>voksne</t>
  </si>
  <si>
    <t xml:space="preserve"> </t>
  </si>
  <si>
    <t>Familie</t>
  </si>
  <si>
    <t>Kr</t>
  </si>
  <si>
    <t>Frironing, examinator</t>
  </si>
  <si>
    <t>Kontingenter</t>
  </si>
  <si>
    <t>Instruktører i alt</t>
  </si>
  <si>
    <t>udstyr</t>
  </si>
  <si>
    <t>Diverse</t>
  </si>
  <si>
    <t>Tilbud juli 2009</t>
  </si>
  <si>
    <t>Udgifter i alt</t>
  </si>
  <si>
    <t>Instruktører</t>
  </si>
  <si>
    <t>timer</t>
  </si>
  <si>
    <t>kr/time</t>
  </si>
  <si>
    <t>i alt</t>
  </si>
  <si>
    <t>Voksne</t>
  </si>
  <si>
    <t>Antal 2009</t>
  </si>
  <si>
    <t>Forsikring</t>
  </si>
  <si>
    <t>Indtægter</t>
  </si>
  <si>
    <t>Udgifter</t>
  </si>
  <si>
    <t>Udstyr i alt</t>
  </si>
  <si>
    <t>Sikring af hotel pr. 1.8.2009</t>
  </si>
  <si>
    <t>Kursus</t>
  </si>
  <si>
    <t>Over/Underskud</t>
  </si>
  <si>
    <t>Fondsmidler</t>
  </si>
  <si>
    <t>Alle</t>
  </si>
  <si>
    <t>Budget 2009</t>
  </si>
  <si>
    <t>Hotel</t>
  </si>
  <si>
    <t>Egne instruktører</t>
  </si>
  <si>
    <t>reparation</t>
  </si>
  <si>
    <t>Tilskud  juniorer</t>
  </si>
  <si>
    <t>Forventet</t>
  </si>
  <si>
    <t>aktuel</t>
  </si>
  <si>
    <t>holdkontingent i alt</t>
  </si>
  <si>
    <t>I alt</t>
  </si>
  <si>
    <t>forventet</t>
  </si>
  <si>
    <t>Kajak-stald 1.6.2009</t>
  </si>
  <si>
    <t>Jubilæumsfond, provenu</t>
  </si>
  <si>
    <t>Salg af 1/4 aktiebeholdning</t>
  </si>
  <si>
    <t>Droppet</t>
  </si>
  <si>
    <t>Køb</t>
  </si>
  <si>
    <t>Antal 2010</t>
  </si>
  <si>
    <t>Timer</t>
  </si>
  <si>
    <t>Satser ud over hovedforeningskontingent, sæson 2009/2010</t>
  </si>
  <si>
    <t>Budget 2010 V1</t>
  </si>
  <si>
    <t>V2: 2010, uden familiekont</t>
  </si>
  <si>
    <t>V1: 2010, med familiekont.</t>
  </si>
  <si>
    <t>2009</t>
  </si>
  <si>
    <t>Budget 2010 V2</t>
  </si>
  <si>
    <t>Tilskud juniormedlemmer</t>
  </si>
  <si>
    <t>Hovedforening</t>
  </si>
  <si>
    <t>x20.000</t>
  </si>
  <si>
    <t>jun</t>
  </si>
  <si>
    <t>sen</t>
  </si>
  <si>
    <t>0-14</t>
  </si>
  <si>
    <t>15-18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</si>
</sst>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u val="single"/>
      <sz val="10"/>
      <color indexed="5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u val="single"/>
      <sz val="10"/>
      <color indexed="5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indexed="48"/>
      <name val="Arial"/>
      <family val="2"/>
    </font>
    <font>
      <b/>
      <u val="single"/>
      <sz val="8"/>
      <color indexed="50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i/>
      <sz val="8"/>
      <color indexed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4"/>
      <color indexed="14"/>
      <name val="Arial"/>
      <family val="2"/>
    </font>
    <font>
      <i/>
      <sz val="4"/>
      <color indexed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2" xfId="0" applyNumberFormat="1" applyFont="1" applyBorder="1" applyAlignment="1">
      <alignment wrapText="1"/>
    </xf>
    <xf numFmtId="3" fontId="11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3" fontId="7" fillId="0" borderId="7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1" xfId="0" applyNumberFormat="1" applyFont="1" applyBorder="1" applyAlignment="1">
      <alignment horizontal="left" wrapText="1"/>
    </xf>
    <xf numFmtId="3" fontId="11" fillId="0" borderId="1" xfId="0" applyNumberFormat="1" applyFont="1" applyBorder="1" applyAlignment="1">
      <alignment horizontal="left" wrapText="1"/>
    </xf>
    <xf numFmtId="0" fontId="13" fillId="0" borderId="8" xfId="0" applyNumberFormat="1" applyFont="1" applyBorder="1" applyAlignment="1">
      <alignment horizontal="left" wrapText="1"/>
    </xf>
    <xf numFmtId="3" fontId="14" fillId="0" borderId="4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7" fillId="0" borderId="1" xfId="0" applyNumberFormat="1" applyFont="1" applyBorder="1" applyAlignment="1">
      <alignment horizontal="left" wrapText="1"/>
    </xf>
    <xf numFmtId="3" fontId="8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8" xfId="0" applyNumberFormat="1" applyBorder="1" applyAlignment="1">
      <alignment wrapText="1"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 wrapText="1"/>
    </xf>
    <xf numFmtId="3" fontId="0" fillId="0" borderId="11" xfId="0" applyNumberFormat="1" applyBorder="1" applyAlignment="1">
      <alignment/>
    </xf>
    <xf numFmtId="0" fontId="13" fillId="0" borderId="6" xfId="0" applyNumberFormat="1" applyFont="1" applyBorder="1" applyAlignment="1">
      <alignment horizontal="left" wrapText="1"/>
    </xf>
    <xf numFmtId="0" fontId="13" fillId="0" borderId="1" xfId="0" applyNumberFormat="1" applyFont="1" applyBorder="1" applyAlignment="1">
      <alignment horizontal="left" wrapText="1"/>
    </xf>
    <xf numFmtId="3" fontId="1" fillId="0" borderId="2" xfId="0" applyNumberFormat="1" applyFont="1" applyBorder="1" applyAlignment="1">
      <alignment wrapText="1"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 quotePrefix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8" fillId="0" borderId="1" xfId="0" applyNumberFormat="1" applyFont="1" applyBorder="1" applyAlignment="1">
      <alignment wrapText="1"/>
    </xf>
    <xf numFmtId="3" fontId="18" fillId="2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19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1" xfId="0" applyNumberFormat="1" applyFont="1" applyFill="1" applyBorder="1" applyAlignment="1">
      <alignment horizontal="right" wrapText="1"/>
    </xf>
    <xf numFmtId="0" fontId="13" fillId="0" borderId="1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3" fontId="19" fillId="2" borderId="1" xfId="0" applyNumberFormat="1" applyFont="1" applyFill="1" applyBorder="1" applyAlignment="1">
      <alignment/>
    </xf>
    <xf numFmtId="3" fontId="24" fillId="0" borderId="1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3" fontId="25" fillId="0" borderId="0" xfId="0" applyNumberFormat="1" applyFont="1" applyBorder="1" applyAlignment="1">
      <alignment wrapText="1"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Alignment="1">
      <alignment horizontal="left"/>
    </xf>
    <xf numFmtId="3" fontId="28" fillId="0" borderId="0" xfId="0" applyNumberFormat="1" applyFont="1" applyAlignment="1">
      <alignment horizontal="left"/>
    </xf>
    <xf numFmtId="3" fontId="28" fillId="0" borderId="0" xfId="0" applyNumberFormat="1" applyFont="1" applyAlignment="1">
      <alignment/>
    </xf>
    <xf numFmtId="3" fontId="27" fillId="3" borderId="2" xfId="0" applyNumberFormat="1" applyFont="1" applyFill="1" applyBorder="1" applyAlignment="1" quotePrefix="1">
      <alignment wrapText="1"/>
    </xf>
    <xf numFmtId="3" fontId="28" fillId="3" borderId="5" xfId="0" applyNumberFormat="1" applyFont="1" applyFill="1" applyBorder="1" applyAlignment="1">
      <alignment/>
    </xf>
    <xf numFmtId="3" fontId="28" fillId="3" borderId="1" xfId="0" applyNumberFormat="1" applyFont="1" applyFill="1" applyBorder="1" applyAlignment="1">
      <alignment/>
    </xf>
    <xf numFmtId="3" fontId="28" fillId="3" borderId="1" xfId="0" applyNumberFormat="1" applyFont="1" applyFill="1" applyBorder="1" applyAlignment="1">
      <alignment wrapText="1"/>
    </xf>
    <xf numFmtId="3" fontId="29" fillId="3" borderId="1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3" fontId="30" fillId="3" borderId="0" xfId="0" applyNumberFormat="1" applyFont="1" applyFill="1" applyBorder="1" applyAlignment="1">
      <alignment wrapText="1"/>
    </xf>
    <xf numFmtId="3" fontId="30" fillId="3" borderId="0" xfId="0" applyNumberFormat="1" applyFont="1" applyFill="1" applyBorder="1" applyAlignment="1">
      <alignment/>
    </xf>
    <xf numFmtId="3" fontId="30" fillId="3" borderId="0" xfId="0" applyNumberFormat="1" applyFont="1" applyFill="1" applyAlignment="1">
      <alignment/>
    </xf>
    <xf numFmtId="3" fontId="30" fillId="3" borderId="0" xfId="0" applyNumberFormat="1" applyFont="1" applyFill="1" applyAlignment="1">
      <alignment horizontal="left"/>
    </xf>
    <xf numFmtId="3" fontId="24" fillId="0" borderId="1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workbookViewId="0" topLeftCell="A2">
      <selection activeCell="K18" sqref="K18"/>
    </sheetView>
  </sheetViews>
  <sheetFormatPr defaultColWidth="9.140625" defaultRowHeight="12.75"/>
  <cols>
    <col min="1" max="1" width="26.421875" style="6" customWidth="1"/>
    <col min="2" max="3" width="7.421875" style="1" customWidth="1"/>
    <col min="4" max="4" width="7.421875" style="6" customWidth="1"/>
    <col min="5" max="5" width="7.8515625" style="1" customWidth="1"/>
    <col min="6" max="6" width="7.421875" style="107" customWidth="1"/>
    <col min="7" max="7" width="5.28125" style="24" customWidth="1"/>
    <col min="8" max="8" width="8.00390625" style="74" customWidth="1"/>
    <col min="9" max="9" width="2.140625" style="60" customWidth="1"/>
    <col min="10" max="10" width="6.00390625" style="1" customWidth="1"/>
    <col min="11" max="16384" width="9.140625" style="1" customWidth="1"/>
  </cols>
  <sheetData>
    <row r="1" spans="1:9" s="5" customFormat="1" ht="17.25" customHeight="1">
      <c r="A1" s="141" t="s">
        <v>44</v>
      </c>
      <c r="B1" s="142"/>
      <c r="C1" s="142"/>
      <c r="D1" s="142"/>
      <c r="E1" s="142"/>
      <c r="F1" s="142"/>
      <c r="G1" s="67"/>
      <c r="H1" s="57"/>
      <c r="I1" s="58"/>
    </row>
    <row r="2" spans="1:11" s="118" customFormat="1" ht="17.25" customHeight="1">
      <c r="A2" s="51">
        <v>1</v>
      </c>
      <c r="B2" s="82">
        <v>2</v>
      </c>
      <c r="C2" s="82">
        <v>3</v>
      </c>
      <c r="D2" s="82">
        <v>4</v>
      </c>
      <c r="E2" s="82">
        <v>5</v>
      </c>
      <c r="F2" s="108">
        <v>6</v>
      </c>
      <c r="G2" s="117">
        <v>7</v>
      </c>
      <c r="H2" s="117">
        <v>8</v>
      </c>
      <c r="I2" s="83"/>
      <c r="J2" s="117">
        <v>9</v>
      </c>
      <c r="K2" s="117">
        <v>10</v>
      </c>
    </row>
    <row r="3" spans="1:9" s="6" customFormat="1" ht="27.75" customHeight="1" thickBot="1">
      <c r="A3" s="144" t="s">
        <v>44</v>
      </c>
      <c r="B3" s="146" t="s">
        <v>26</v>
      </c>
      <c r="C3" s="147"/>
      <c r="D3" s="147"/>
      <c r="E3" s="148"/>
      <c r="F3" s="109" t="s">
        <v>23</v>
      </c>
      <c r="G3" s="140" t="s">
        <v>51</v>
      </c>
      <c r="H3" s="140"/>
      <c r="I3" s="59"/>
    </row>
    <row r="4" spans="1:8" ht="12.75">
      <c r="A4" s="145"/>
      <c r="B4" s="4" t="s">
        <v>0</v>
      </c>
      <c r="C4" s="4" t="s">
        <v>1</v>
      </c>
      <c r="D4" s="11" t="s">
        <v>55</v>
      </c>
      <c r="E4" s="4" t="s">
        <v>56</v>
      </c>
      <c r="F4" s="75"/>
      <c r="G4" s="120" t="s">
        <v>53</v>
      </c>
      <c r="H4" s="120" t="s">
        <v>54</v>
      </c>
    </row>
    <row r="5" spans="1:8" ht="12.75">
      <c r="A5" s="89" t="s">
        <v>48</v>
      </c>
      <c r="B5" s="14">
        <v>500</v>
      </c>
      <c r="C5" s="3">
        <v>300</v>
      </c>
      <c r="D5" s="8">
        <v>150</v>
      </c>
      <c r="E5" s="3">
        <v>150</v>
      </c>
      <c r="F5" s="77"/>
      <c r="G5" s="120">
        <v>55</v>
      </c>
      <c r="H5" s="120">
        <v>90</v>
      </c>
    </row>
    <row r="6" spans="1:9" s="129" customFormat="1" ht="6.75">
      <c r="A6" s="130"/>
      <c r="B6" s="131"/>
      <c r="C6" s="132"/>
      <c r="D6" s="133"/>
      <c r="E6" s="132"/>
      <c r="F6" s="132"/>
      <c r="G6" s="134"/>
      <c r="H6" s="134"/>
      <c r="I6" s="128"/>
    </row>
    <row r="7" spans="1:8" ht="12.75">
      <c r="A7" s="84" t="s">
        <v>47</v>
      </c>
      <c r="B7" s="14">
        <v>750</v>
      </c>
      <c r="C7" s="3">
        <v>450</v>
      </c>
      <c r="D7" s="8">
        <v>225</v>
      </c>
      <c r="E7" s="12">
        <v>300</v>
      </c>
      <c r="F7" s="75">
        <v>300</v>
      </c>
      <c r="G7" s="120">
        <v>60</v>
      </c>
      <c r="H7" s="120">
        <v>100</v>
      </c>
    </row>
    <row r="8" spans="1:256" s="95" customFormat="1" ht="12.75">
      <c r="A8" s="86" t="s">
        <v>46</v>
      </c>
      <c r="B8" s="87"/>
      <c r="C8" s="85">
        <v>500</v>
      </c>
      <c r="D8" s="87">
        <v>0</v>
      </c>
      <c r="E8" s="86">
        <v>250</v>
      </c>
      <c r="F8" s="109">
        <v>300</v>
      </c>
      <c r="G8" s="121">
        <v>60</v>
      </c>
      <c r="H8" s="121">
        <v>100</v>
      </c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2.75">
      <c r="A9" s="92" t="s">
        <v>50</v>
      </c>
      <c r="B9" s="93"/>
      <c r="C9" s="93"/>
      <c r="D9" s="94">
        <v>150</v>
      </c>
      <c r="E9" s="88">
        <v>150</v>
      </c>
      <c r="F9" s="11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  <c r="IV9" s="91"/>
    </row>
    <row r="10" spans="1:11" s="124" customFormat="1" ht="12.75">
      <c r="A10" s="122" t="s">
        <v>51</v>
      </c>
      <c r="B10" s="123"/>
      <c r="C10" s="123"/>
      <c r="D10" s="122"/>
      <c r="E10" s="124">
        <v>4200</v>
      </c>
      <c r="F10" s="125"/>
      <c r="G10" s="126"/>
      <c r="H10" s="124">
        <v>5200</v>
      </c>
      <c r="I10" s="127"/>
      <c r="K10" s="124">
        <f>J15*100+J16*60+J17*60</f>
        <v>5280</v>
      </c>
    </row>
    <row r="11" spans="1:11" s="135" customFormat="1" ht="6.75">
      <c r="A11" s="136"/>
      <c r="B11" s="137"/>
      <c r="C11" s="137"/>
      <c r="D11" s="136"/>
      <c r="E11" s="138"/>
      <c r="F11" s="138"/>
      <c r="G11" s="137"/>
      <c r="H11" s="138"/>
      <c r="I11" s="139"/>
      <c r="J11" s="138"/>
      <c r="K11" s="138"/>
    </row>
    <row r="12" spans="1:11" s="6" customFormat="1" ht="25.5">
      <c r="A12" s="9" t="s">
        <v>27</v>
      </c>
      <c r="B12" s="90"/>
      <c r="C12" s="90"/>
      <c r="E12" s="33" t="s">
        <v>27</v>
      </c>
      <c r="F12" s="100"/>
      <c r="G12" s="68"/>
      <c r="H12" s="17" t="s">
        <v>45</v>
      </c>
      <c r="I12" s="59"/>
      <c r="J12" s="68"/>
      <c r="K12" s="17" t="s">
        <v>49</v>
      </c>
    </row>
    <row r="13" spans="1:11" ht="25.5">
      <c r="A13" s="15" t="s">
        <v>19</v>
      </c>
      <c r="B13" s="81"/>
      <c r="D13" s="8" t="s">
        <v>17</v>
      </c>
      <c r="E13" s="28" t="s">
        <v>4</v>
      </c>
      <c r="F13" s="101"/>
      <c r="G13" s="8" t="s">
        <v>42</v>
      </c>
      <c r="H13" s="75"/>
      <c r="J13" s="8" t="s">
        <v>42</v>
      </c>
      <c r="K13" s="75"/>
    </row>
    <row r="14" spans="1:11" ht="15" customHeight="1">
      <c r="A14" s="78" t="s">
        <v>6</v>
      </c>
      <c r="B14" s="143"/>
      <c r="C14" s="8" t="s">
        <v>3</v>
      </c>
      <c r="D14" s="8">
        <v>11</v>
      </c>
      <c r="E14" s="28">
        <f>D14*B5</f>
        <v>5500</v>
      </c>
      <c r="F14" s="101" t="s">
        <v>33</v>
      </c>
      <c r="G14" s="96">
        <v>11</v>
      </c>
      <c r="H14" s="75">
        <f>D14*B7</f>
        <v>8250</v>
      </c>
      <c r="J14" s="97"/>
      <c r="K14" s="77">
        <v>0</v>
      </c>
    </row>
    <row r="15" spans="1:11" ht="12.75">
      <c r="A15" s="79"/>
      <c r="B15" s="143"/>
      <c r="C15" s="8" t="s">
        <v>16</v>
      </c>
      <c r="D15" s="8">
        <v>20</v>
      </c>
      <c r="E15" s="28">
        <f>D15*C5</f>
        <v>6000</v>
      </c>
      <c r="F15" s="101" t="s">
        <v>33</v>
      </c>
      <c r="G15" s="99">
        <v>20</v>
      </c>
      <c r="H15" s="75">
        <f>D15*C7</f>
        <v>9000</v>
      </c>
      <c r="J15" s="99">
        <v>42</v>
      </c>
      <c r="K15" s="75">
        <f>J15*C8</f>
        <v>21000</v>
      </c>
    </row>
    <row r="16" spans="1:11" ht="12.75">
      <c r="A16" s="79"/>
      <c r="B16" s="48"/>
      <c r="C16" s="8" t="s">
        <v>55</v>
      </c>
      <c r="D16" s="8">
        <v>2</v>
      </c>
      <c r="E16" s="28">
        <f>D16*D5</f>
        <v>300</v>
      </c>
      <c r="F16" s="101" t="s">
        <v>33</v>
      </c>
      <c r="G16" s="96">
        <v>2</v>
      </c>
      <c r="H16" s="75">
        <f>D16*D7</f>
        <v>450</v>
      </c>
      <c r="J16" s="98">
        <v>15</v>
      </c>
      <c r="K16" s="119">
        <v>0</v>
      </c>
    </row>
    <row r="17" spans="1:11" ht="12.75">
      <c r="A17" s="79"/>
      <c r="B17" s="48"/>
      <c r="C17" s="8" t="s">
        <v>56</v>
      </c>
      <c r="D17" s="8">
        <v>3</v>
      </c>
      <c r="E17" s="28">
        <f>D17*D5</f>
        <v>450</v>
      </c>
      <c r="F17" s="101"/>
      <c r="G17" s="96">
        <v>3</v>
      </c>
      <c r="H17" s="75">
        <f>G17*E7</f>
        <v>900</v>
      </c>
      <c r="J17" s="98">
        <v>3</v>
      </c>
      <c r="K17" s="75">
        <f>J17*E8</f>
        <v>750</v>
      </c>
    </row>
    <row r="18" spans="1:11" ht="12.75">
      <c r="A18" s="79"/>
      <c r="B18" s="48"/>
      <c r="C18" s="8" t="s">
        <v>23</v>
      </c>
      <c r="D18" s="8"/>
      <c r="E18" s="28"/>
      <c r="F18" s="101"/>
      <c r="G18" s="96">
        <v>20</v>
      </c>
      <c r="H18" s="75">
        <f>G18*F8</f>
        <v>6000</v>
      </c>
      <c r="J18" s="98">
        <v>20</v>
      </c>
      <c r="K18" s="75">
        <f>J18*F8</f>
        <v>6000</v>
      </c>
    </row>
    <row r="19" spans="1:11" ht="12.75">
      <c r="A19" s="79"/>
      <c r="B19" s="48"/>
      <c r="C19" s="8" t="s">
        <v>28</v>
      </c>
      <c r="D19" s="8">
        <v>5</v>
      </c>
      <c r="E19" s="56">
        <v>0</v>
      </c>
      <c r="F19" s="101" t="s">
        <v>40</v>
      </c>
      <c r="G19" s="8"/>
      <c r="H19" s="75"/>
      <c r="J19" s="8"/>
      <c r="K19" s="75"/>
    </row>
    <row r="20" spans="1:11" ht="13.5" customHeight="1">
      <c r="A20" s="80" t="s">
        <v>2</v>
      </c>
      <c r="B20" s="48"/>
      <c r="C20" s="8"/>
      <c r="D20" s="8" t="s">
        <v>2</v>
      </c>
      <c r="E20" s="28" t="s">
        <v>2</v>
      </c>
      <c r="F20" s="101"/>
      <c r="G20" s="8" t="s">
        <v>2</v>
      </c>
      <c r="H20" s="75"/>
      <c r="J20" s="8" t="s">
        <v>2</v>
      </c>
      <c r="K20" s="75"/>
    </row>
    <row r="21" spans="1:11" s="2" customFormat="1" ht="12.75">
      <c r="A21" s="35" t="s">
        <v>34</v>
      </c>
      <c r="B21" s="12"/>
      <c r="C21" s="12"/>
      <c r="D21" s="36"/>
      <c r="E21" s="29">
        <f>SUM(E14:E20)</f>
        <v>12250</v>
      </c>
      <c r="F21" s="102"/>
      <c r="G21" s="36"/>
      <c r="H21" s="12">
        <f>SUM(H14:H20)</f>
        <v>24600</v>
      </c>
      <c r="I21" s="61"/>
      <c r="J21" s="36"/>
      <c r="K21" s="12">
        <f>SUM(K14:K20)</f>
        <v>27750</v>
      </c>
    </row>
    <row r="22" spans="1:11" s="2" customFormat="1" ht="12.75">
      <c r="A22" s="49" t="s">
        <v>31</v>
      </c>
      <c r="B22" s="12"/>
      <c r="C22" s="12"/>
      <c r="D22" s="36">
        <v>20</v>
      </c>
      <c r="E22" s="28">
        <f>D22*D8</f>
        <v>0</v>
      </c>
      <c r="F22" s="101" t="s">
        <v>32</v>
      </c>
      <c r="G22" s="36">
        <v>20</v>
      </c>
      <c r="H22" s="75">
        <f>G22*D9</f>
        <v>3000</v>
      </c>
      <c r="I22" s="61"/>
      <c r="J22" s="36">
        <v>20</v>
      </c>
      <c r="K22" s="75">
        <f>J22*D9</f>
        <v>3000</v>
      </c>
    </row>
    <row r="23" spans="1:11" s="2" customFormat="1" ht="12.75">
      <c r="A23" s="49" t="s">
        <v>25</v>
      </c>
      <c r="B23" s="12"/>
      <c r="C23" s="12"/>
      <c r="D23" s="36"/>
      <c r="E23" s="28">
        <v>62000</v>
      </c>
      <c r="F23" s="101" t="s">
        <v>33</v>
      </c>
      <c r="G23" s="36"/>
      <c r="H23" s="114" t="s">
        <v>52</v>
      </c>
      <c r="I23" s="115"/>
      <c r="J23" s="116"/>
      <c r="K23" s="114" t="s">
        <v>52</v>
      </c>
    </row>
    <row r="24" spans="1:11" s="2" customFormat="1" ht="15">
      <c r="A24" s="55" t="s">
        <v>38</v>
      </c>
      <c r="B24" s="12"/>
      <c r="C24" s="12"/>
      <c r="D24" s="36"/>
      <c r="E24" s="71">
        <v>13000</v>
      </c>
      <c r="F24" s="101" t="s">
        <v>32</v>
      </c>
      <c r="G24" s="36"/>
      <c r="H24" s="73"/>
      <c r="I24" s="61"/>
      <c r="J24" s="36"/>
      <c r="K24" s="73"/>
    </row>
    <row r="25" spans="1:11" s="39" customFormat="1" ht="15">
      <c r="A25" s="50" t="s">
        <v>39</v>
      </c>
      <c r="B25" s="37"/>
      <c r="C25" s="37"/>
      <c r="D25" s="38"/>
      <c r="E25" s="72">
        <v>17000</v>
      </c>
      <c r="F25" s="101" t="s">
        <v>32</v>
      </c>
      <c r="G25" s="38"/>
      <c r="H25" s="73"/>
      <c r="I25" s="62"/>
      <c r="J25" s="38"/>
      <c r="K25" s="73"/>
    </row>
    <row r="26" spans="1:11" s="2" customFormat="1" ht="12.75">
      <c r="A26" s="35" t="s">
        <v>35</v>
      </c>
      <c r="B26" s="12"/>
      <c r="C26" s="12"/>
      <c r="D26" s="17"/>
      <c r="E26" s="27">
        <f>SUM(E21:E25)</f>
        <v>104250</v>
      </c>
      <c r="F26" s="102"/>
      <c r="G26" s="17"/>
      <c r="H26" s="76">
        <f>SUM(H21:H25)</f>
        <v>27600</v>
      </c>
      <c r="I26" s="61"/>
      <c r="J26" s="17"/>
      <c r="K26" s="76">
        <f>SUM(K21:K25)</f>
        <v>30750</v>
      </c>
    </row>
    <row r="27" spans="1:10" s="2" customFormat="1" ht="12.75">
      <c r="A27" s="18"/>
      <c r="D27" s="9"/>
      <c r="E27" s="34"/>
      <c r="F27" s="103"/>
      <c r="G27" s="32"/>
      <c r="I27" s="61"/>
      <c r="J27" s="32"/>
    </row>
    <row r="28" spans="1:11" s="16" customFormat="1" ht="12.75">
      <c r="A28" s="15" t="s">
        <v>20</v>
      </c>
      <c r="D28" s="15"/>
      <c r="E28" s="26"/>
      <c r="F28" s="103"/>
      <c r="G28" s="23"/>
      <c r="H28" s="2"/>
      <c r="I28" s="63"/>
      <c r="J28" s="23"/>
      <c r="K28" s="2"/>
    </row>
    <row r="29" spans="1:11" ht="12.75">
      <c r="A29" s="17" t="s">
        <v>12</v>
      </c>
      <c r="B29" s="3" t="s">
        <v>13</v>
      </c>
      <c r="C29" s="3" t="s">
        <v>14</v>
      </c>
      <c r="D29" s="8" t="s">
        <v>15</v>
      </c>
      <c r="E29" s="28"/>
      <c r="F29" s="104"/>
      <c r="G29" s="75" t="s">
        <v>43</v>
      </c>
      <c r="H29" s="75"/>
      <c r="J29" s="75" t="s">
        <v>43</v>
      </c>
      <c r="K29" s="75"/>
    </row>
    <row r="30" spans="1:11" ht="12.75">
      <c r="A30" s="8" t="s">
        <v>29</v>
      </c>
      <c r="B30" s="3">
        <v>0</v>
      </c>
      <c r="C30" s="3">
        <v>100</v>
      </c>
      <c r="D30" s="8">
        <f>B30*C30</f>
        <v>0</v>
      </c>
      <c r="E30" s="28">
        <v>0</v>
      </c>
      <c r="F30" s="104"/>
      <c r="G30" s="75">
        <v>50</v>
      </c>
      <c r="H30" s="75">
        <v>-5000</v>
      </c>
      <c r="J30" s="75">
        <v>50</v>
      </c>
      <c r="K30" s="75">
        <v>-5000</v>
      </c>
    </row>
    <row r="31" spans="1:11" ht="12.75">
      <c r="A31" s="8" t="s">
        <v>5</v>
      </c>
      <c r="B31" s="3">
        <v>25</v>
      </c>
      <c r="C31" s="3">
        <v>-175</v>
      </c>
      <c r="D31" s="8">
        <f>B31*C31</f>
        <v>-4375</v>
      </c>
      <c r="E31" s="28">
        <f>D31</f>
        <v>-4375</v>
      </c>
      <c r="F31" s="104"/>
      <c r="G31" s="75">
        <v>10</v>
      </c>
      <c r="H31" s="75">
        <v>-1750</v>
      </c>
      <c r="J31" s="75">
        <v>10</v>
      </c>
      <c r="K31" s="75">
        <v>-1750</v>
      </c>
    </row>
    <row r="32" spans="1:11" ht="12.75">
      <c r="A32" s="35" t="s">
        <v>7</v>
      </c>
      <c r="B32" s="111"/>
      <c r="C32" s="112"/>
      <c r="D32" s="17">
        <f>SUM(D30:D31)</f>
        <v>-4375</v>
      </c>
      <c r="E32" s="27">
        <f>SUM(E30:E31)</f>
        <v>-4375</v>
      </c>
      <c r="F32" s="104"/>
      <c r="G32" s="113"/>
      <c r="H32" s="12">
        <f>H30+H31</f>
        <v>-6750</v>
      </c>
      <c r="J32" s="113"/>
      <c r="K32" s="12">
        <f>K30+K31</f>
        <v>-6750</v>
      </c>
    </row>
    <row r="33" spans="4:11" ht="12.75">
      <c r="D33" s="9"/>
      <c r="E33" s="25"/>
      <c r="F33" s="104"/>
      <c r="G33" s="23"/>
      <c r="J33" s="23"/>
      <c r="K33" s="74"/>
    </row>
    <row r="34" spans="1:11" ht="12.75">
      <c r="A34" s="20" t="s">
        <v>8</v>
      </c>
      <c r="B34" s="13" t="s">
        <v>41</v>
      </c>
      <c r="C34" s="14"/>
      <c r="D34" s="8" t="s">
        <v>15</v>
      </c>
      <c r="E34" s="28">
        <v>-57500</v>
      </c>
      <c r="F34" s="104" t="s">
        <v>33</v>
      </c>
      <c r="G34" s="23"/>
      <c r="H34" s="75">
        <v>-20000</v>
      </c>
      <c r="J34" s="23"/>
      <c r="K34" s="75">
        <v>-20000</v>
      </c>
    </row>
    <row r="35" spans="1:11" ht="12.75">
      <c r="A35" s="10"/>
      <c r="B35" s="13" t="s">
        <v>30</v>
      </c>
      <c r="C35" s="14"/>
      <c r="D35" s="8">
        <v>-5000</v>
      </c>
      <c r="E35" s="28">
        <v>-2500</v>
      </c>
      <c r="F35" s="104" t="s">
        <v>36</v>
      </c>
      <c r="G35" s="23"/>
      <c r="H35" s="75">
        <v>-5000</v>
      </c>
      <c r="J35" s="23"/>
      <c r="K35" s="75">
        <v>-5000</v>
      </c>
    </row>
    <row r="36" spans="1:11" ht="12.75">
      <c r="A36" s="10"/>
      <c r="B36" s="13" t="s">
        <v>9</v>
      </c>
      <c r="C36" s="14"/>
      <c r="D36" s="8">
        <v>-5000</v>
      </c>
      <c r="E36" s="28">
        <v>-2500</v>
      </c>
      <c r="F36" s="104" t="s">
        <v>36</v>
      </c>
      <c r="G36" s="23"/>
      <c r="H36" s="75">
        <v>-5000</v>
      </c>
      <c r="J36" s="23"/>
      <c r="K36" s="75">
        <v>-5000</v>
      </c>
    </row>
    <row r="37" spans="1:11" s="44" customFormat="1" ht="15">
      <c r="A37" s="41"/>
      <c r="B37" s="52" t="s">
        <v>10</v>
      </c>
      <c r="C37" s="42"/>
      <c r="D37" s="43"/>
      <c r="E37" s="53">
        <v>-22000</v>
      </c>
      <c r="F37" s="105"/>
      <c r="G37" s="53"/>
      <c r="H37" s="73"/>
      <c r="I37" s="64"/>
      <c r="J37" s="53"/>
      <c r="K37" s="73"/>
    </row>
    <row r="38" spans="1:11" ht="12.75">
      <c r="A38" s="35" t="s">
        <v>21</v>
      </c>
      <c r="B38" s="13"/>
      <c r="C38" s="19"/>
      <c r="D38" s="21">
        <v>-32000</v>
      </c>
      <c r="E38" s="27">
        <f>SUM(E34:E37)</f>
        <v>-84500</v>
      </c>
      <c r="F38" s="104"/>
      <c r="G38" s="40"/>
      <c r="H38" s="12">
        <f>SUM(H34:H37)</f>
        <v>-30000</v>
      </c>
      <c r="J38" s="40"/>
      <c r="K38" s="12">
        <f>SUM(K34:K37)</f>
        <v>-30000</v>
      </c>
    </row>
    <row r="39" spans="4:11" ht="12.75">
      <c r="D39" s="9"/>
      <c r="E39" s="25"/>
      <c r="F39" s="104"/>
      <c r="G39" s="23"/>
      <c r="J39" s="23"/>
      <c r="K39" s="74"/>
    </row>
    <row r="40" spans="1:11" ht="12.75">
      <c r="A40" s="17" t="s">
        <v>18</v>
      </c>
      <c r="B40" s="3"/>
      <c r="C40" s="3"/>
      <c r="D40" s="17">
        <v>-2500</v>
      </c>
      <c r="E40" s="28">
        <v>-2500</v>
      </c>
      <c r="F40" s="104"/>
      <c r="G40" s="23"/>
      <c r="H40" s="75">
        <f>D40</f>
        <v>-2500</v>
      </c>
      <c r="J40" s="23"/>
      <c r="K40" s="75">
        <v>-2500</v>
      </c>
    </row>
    <row r="41" spans="1:11" ht="12.75">
      <c r="A41" s="17" t="s">
        <v>22</v>
      </c>
      <c r="B41" s="3"/>
      <c r="C41" s="3"/>
      <c r="D41" s="17">
        <v>-500</v>
      </c>
      <c r="E41" s="28">
        <v>-500</v>
      </c>
      <c r="F41" s="104"/>
      <c r="G41" s="23"/>
      <c r="H41" s="77"/>
      <c r="J41" s="23"/>
      <c r="K41" s="77"/>
    </row>
    <row r="42" spans="1:11" s="24" customFormat="1" ht="12.75">
      <c r="A42" s="17" t="s">
        <v>37</v>
      </c>
      <c r="B42" s="31"/>
      <c r="C42" s="31"/>
      <c r="D42" s="45"/>
      <c r="E42" s="30">
        <v>-17000</v>
      </c>
      <c r="F42" s="104"/>
      <c r="G42" s="54"/>
      <c r="H42" s="77"/>
      <c r="I42" s="65"/>
      <c r="J42" s="54"/>
      <c r="K42" s="77"/>
    </row>
    <row r="43" spans="1:11" ht="12.75">
      <c r="A43" s="18" t="s">
        <v>11</v>
      </c>
      <c r="D43" s="17">
        <f>D32+D38+D40+D41</f>
        <v>-39375</v>
      </c>
      <c r="E43" s="33">
        <f>E32+E38+E40+E41+E42</f>
        <v>-108875</v>
      </c>
      <c r="F43" s="102"/>
      <c r="G43" s="69"/>
      <c r="H43" s="76">
        <f>H32+H38+H40</f>
        <v>-39250</v>
      </c>
      <c r="J43" s="69"/>
      <c r="K43" s="76">
        <f>K32+K38+K40</f>
        <v>-39250</v>
      </c>
    </row>
    <row r="44" spans="5:11" ht="12.75">
      <c r="E44" s="25"/>
      <c r="F44" s="104"/>
      <c r="G44" s="23"/>
      <c r="J44" s="23"/>
      <c r="K44" s="74"/>
    </row>
    <row r="45" spans="1:11" s="7" customFormat="1" ht="12.75">
      <c r="A45" s="46" t="s">
        <v>24</v>
      </c>
      <c r="D45" s="22"/>
      <c r="E45" s="47">
        <f>E26+E43</f>
        <v>-4625</v>
      </c>
      <c r="F45" s="106"/>
      <c r="G45" s="70"/>
      <c r="H45" s="7">
        <f>H26+H43</f>
        <v>-11650</v>
      </c>
      <c r="I45" s="66"/>
      <c r="J45" s="70"/>
      <c r="K45" s="7">
        <f>K26+K43</f>
        <v>-8500</v>
      </c>
    </row>
  </sheetData>
  <mergeCells count="5">
    <mergeCell ref="G3:H3"/>
    <mergeCell ref="A1:F1"/>
    <mergeCell ref="B14:B15"/>
    <mergeCell ref="A3:A4"/>
    <mergeCell ref="B3:E3"/>
  </mergeCells>
  <printOptions gridLines="1"/>
  <pageMargins left="0.7480314960629921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&amp;Ltscherning@gmail.com
&amp;F
&amp;C7.9.2009, v3&amp;R&amp;"Arial,fed"Rodskov Havkajak&amp;"Arial,normal"
Budget 2009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Jørgen H. Tscherning</cp:lastModifiedBy>
  <cp:lastPrinted>2009-09-11T21:38:51Z</cp:lastPrinted>
  <dcterms:modified xsi:type="dcterms:W3CDTF">2009-09-11T21:38:55Z</dcterms:modified>
  <cp:category/>
  <cp:version/>
  <cp:contentType/>
  <cp:contentStatus/>
</cp:coreProperties>
</file>